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15" windowWidth="15480" windowHeight="11640" tabRatio="853" activeTab="1"/>
  </bookViews>
  <sheets>
    <sheet name="Summary" sheetId="1" r:id="rId1"/>
    <sheet name="P&amp;L" sheetId="2" r:id="rId2"/>
    <sheet name="BS" sheetId="3" r:id="rId3"/>
    <sheet name="Equity" sheetId="4" r:id="rId4"/>
    <sheet name="CashFlow" sheetId="5" r:id="rId5"/>
    <sheet name="Notes to Account" sheetId="6" r:id="rId6"/>
    <sheet name="Notes to BMSB" sheetId="7" r:id="rId7"/>
  </sheets>
  <definedNames>
    <definedName name="_xlnm.Print_Area" localSheetId="2">'BS'!$A$1:$D$55</definedName>
    <definedName name="_xlnm.Print_Area" localSheetId="4">'CashFlow'!$A$1:$F$57</definedName>
    <definedName name="_xlnm.Print_Area" localSheetId="3">'Equity'!$A$1:$P$33</definedName>
    <definedName name="_xlnm.Print_Area" localSheetId="1">'P&amp;L'!$A$1:$Q$52</definedName>
    <definedName name="_xlnm.Print_Area" localSheetId="0">'Summary'!$A$1:$F$68</definedName>
    <definedName name="_xlnm.Print_Titles" localSheetId="5">'Notes to Account'!$1:$6</definedName>
    <definedName name="_xlnm.Print_Titles" localSheetId="6">'Notes to BMSB'!$1:$6</definedName>
  </definedNames>
  <calcPr fullCalcOnLoad="1"/>
</workbook>
</file>

<file path=xl/sharedStrings.xml><?xml version="1.0" encoding="utf-8"?>
<sst xmlns="http://schemas.openxmlformats.org/spreadsheetml/2006/main" count="510" uniqueCount="361">
  <si>
    <t>Purchase of equipment, intellectual property &amp; licence rights</t>
  </si>
  <si>
    <t>Deferred expenditure incurred</t>
  </si>
  <si>
    <t>Interest received</t>
  </si>
  <si>
    <t>CASH FLOWS FROM FINANCING ACTIVITIES</t>
  </si>
  <si>
    <t>Term Loan Repayment</t>
  </si>
  <si>
    <t>Hire purchase repayments</t>
  </si>
  <si>
    <t>NET INCREASE/(DECREASE) IN CASH AND CASH EQUIVALENTS</t>
  </si>
  <si>
    <t>Note:  Cash and cash equivalents</t>
  </si>
  <si>
    <t xml:space="preserve">Cash on Hand and at banks </t>
  </si>
  <si>
    <t>Cash and bank balance</t>
  </si>
  <si>
    <t xml:space="preserve">Less:  Bank overdraft </t>
  </si>
  <si>
    <t>30.9.2011</t>
  </si>
  <si>
    <t>30.9.2010</t>
  </si>
  <si>
    <t>(The unaudited condensed consolidated statement of changes in equity should be read in conjunction with the audited financial statements for</t>
  </si>
  <si>
    <t>STATEMENT OF COMPREHENSIVE INCOME (UNAUDITED)</t>
  </si>
  <si>
    <t xml:space="preserve">STATEMENT OF FINANCIAL POSITION </t>
  </si>
  <si>
    <t xml:space="preserve">(The unaudited condensed consolidated statement of financial position should be read in conjunction with </t>
  </si>
  <si>
    <t>For the quarter ended 30 September 2011, the Group achieved a revenue of RM0.416 million representing an decrease of 13.0% as compared to RM0.478 million achieved in the previous quarter ended 30 June 2011.  This quarter has recorded a net loss before tax of RM328,647 compared to the previous quarter of loss before tax of RM595,844. The lower loss for this quarter was mainly due to low operational costs.</t>
  </si>
  <si>
    <t>Loss before taxation</t>
  </si>
  <si>
    <t>Amortisation of intellectual property and licence rights</t>
  </si>
  <si>
    <t>Amortisation of development expenditure</t>
  </si>
  <si>
    <t>Amortisation of deferred revenue</t>
  </si>
  <si>
    <t>Net unrealised foreign exchange losses/(gain)</t>
  </si>
  <si>
    <t>Changes in Working Capital:</t>
  </si>
  <si>
    <t>Receivables</t>
  </si>
  <si>
    <t>Payables</t>
  </si>
  <si>
    <t>Net Operating Cash Flows</t>
  </si>
  <si>
    <t>Tax refunded/(Paid)</t>
  </si>
  <si>
    <t>Net Financing Cash Flows</t>
  </si>
  <si>
    <t>Net Investing Cash Flows</t>
  </si>
  <si>
    <t>Disposal of investment</t>
  </si>
  <si>
    <t xml:space="preserve">Bina Puri Power Sdn Bhd (Formerly known as Bina Puri Mining Ventures Sdn Bhd) ("BP Power"), a 80%-owned subsidiary company of Bina Holdings Berhad and PT Megapower Makmur ("PT Power") for the proposed acquisition for 80,000 shares with nominal value of Indonesian Rupiah ("Rp") 92,000 each in  PT Power representing 80% equity interest in PT Power for a total purchase consideration of Rp.55.172 billion which is equivalent to RM19.2 million to be satisfied via the issuance of 192,000,000 ordinary shares of RM0.10 each in the Company at an issue price of RM0.10 per share, being the par value of the Company.
</t>
  </si>
  <si>
    <t xml:space="preserve">Cahaya Kombinasi Sdn Bhd, for the proposed disposal of the shares held by the Company in Trillium Solutions Sdn Bhd, Portrade Assets Sdn Bhd and Portrade Business Consultings Sdn Bhd as well as an Intergrated Port Management Software for a total disposal consideration of RM1,149,894 to be satisfied by cash; 
</t>
  </si>
  <si>
    <t>Micropia Sdn Bhd, for the proposed disposal of the shares held by the Company in Oriented Media Services Sdn Bhd, Oriented Games Sdn Bhd, Oriented Games Pte Ltd, Oriented Media Holdings Limited and Oriented Media Ventures Limited for a total disposal consideration of RM413,375 to be satisfied by cash.</t>
  </si>
  <si>
    <t>(UNAUDITED)</t>
  </si>
  <si>
    <t>(AUDITED)</t>
  </si>
  <si>
    <t>AS AT</t>
  </si>
  <si>
    <t>30 JUNE 2011</t>
  </si>
  <si>
    <t xml:space="preserve"> the audited financial statements for the year ended 30 June 2011 and the accompanying explanatory notes </t>
  </si>
  <si>
    <t>attached to the interim financial statements)</t>
  </si>
  <si>
    <t xml:space="preserve">(The unaudited condensed consolidated statement of comprehensive income should be read in conjunction with </t>
  </si>
  <si>
    <t xml:space="preserve">the audited financial statements for the year ended 30 June 2011 and the accompanying explanatory notes attached </t>
  </si>
  <si>
    <t>to the interim financial statements.)</t>
  </si>
  <si>
    <t>CASH FLOWS FROM OPERATING ACTIVITIES</t>
  </si>
  <si>
    <t>Adjustments for :</t>
  </si>
  <si>
    <t>Depreciation</t>
  </si>
  <si>
    <t>Interest income</t>
  </si>
  <si>
    <t>Interest expenses</t>
  </si>
  <si>
    <t>Operating profit before working capital changes</t>
  </si>
  <si>
    <t>Cash generated from operations</t>
  </si>
  <si>
    <t>Interest paid</t>
  </si>
  <si>
    <t>CASH FLOWS FROM INVESTING ACTIVITIES</t>
  </si>
  <si>
    <t xml:space="preserve">There were no other purchases and disposals of unquoted securities other than securities in existing subsidiary companies for the current quarter and financial year-to-date.  </t>
  </si>
  <si>
    <t>Quoted Securities Other Than Securities in Existing Subsidiary Companies</t>
  </si>
  <si>
    <t>Total comprehensive loss</t>
  </si>
  <si>
    <t>Transaction with owners:</t>
  </si>
  <si>
    <t>&lt;---------------------------------Attributable to equity holders of the parent-------------------------------------------&gt;</t>
  </si>
  <si>
    <t xml:space="preserve"> attributable</t>
  </si>
  <si>
    <t>Issued</t>
  </si>
  <si>
    <t>Translation</t>
  </si>
  <si>
    <t xml:space="preserve">Accumulated </t>
  </si>
  <si>
    <t xml:space="preserve">to owners </t>
  </si>
  <si>
    <t>Non-controlling</t>
  </si>
  <si>
    <t>Losses</t>
  </si>
  <si>
    <t>of the parent</t>
  </si>
  <si>
    <t>Interests</t>
  </si>
  <si>
    <t>30 June 11</t>
  </si>
  <si>
    <t>31 Mar 11</t>
  </si>
  <si>
    <t>31 Dec 11</t>
  </si>
  <si>
    <t>30 Sept</t>
  </si>
  <si>
    <t>Other comprehensive loss</t>
  </si>
  <si>
    <t>Other comprehensive loss for the quarter, net of tax</t>
  </si>
  <si>
    <t>TOTAL COMPREHENSIVE LOSS FOR THE YEAR</t>
  </si>
  <si>
    <t>Loss attributable to:</t>
  </si>
  <si>
    <t>Owners of the parent</t>
  </si>
  <si>
    <t>Total comprehensive loss attributable to:</t>
  </si>
  <si>
    <t>Loss per share attributable to</t>
  </si>
  <si>
    <t xml:space="preserve">  equity holders of the Company:</t>
  </si>
  <si>
    <t xml:space="preserve">There is no other changes in the composition of the Group during the period under review. </t>
  </si>
  <si>
    <t xml:space="preserve"> 30.09.2011</t>
  </si>
  <si>
    <t xml:space="preserve"> 30.06.2011</t>
  </si>
  <si>
    <t>12 months ended</t>
  </si>
  <si>
    <t>The Company had on 22 August 2011 entered into the following conditional share sale agreements with the following parties:</t>
  </si>
  <si>
    <t>Save as disclosed above, there was no other corporate proposal announced but not completed in the interval from the date of the
last report and the date of this announcement.</t>
  </si>
  <si>
    <t>Upon the completion of the Proposed Acquisition of PT Power, BP Power Sdn Bhd's shareholdings in the Company  will be more than 33%. In this regard , BP Power and its persons acting in concert intend to make application to the Securities Commission to seek exemption from the obligation to undertake a take-over offer for all the remaining of the Company's shares not already owned by BP Power pursuant to the Proposed Acquisition of PT Power.</t>
  </si>
  <si>
    <t>a)</t>
  </si>
  <si>
    <t>b)</t>
  </si>
  <si>
    <t>c)</t>
  </si>
  <si>
    <t>The interim financial statements of the Group are unaudited and have been prepared in accordance with the requirements of FRS 134:  Interim Financial Reporting and Appendix 9B of the Listing Requirements of Bursa Malaysia Securities Berhad (for the ACE Market), and should be read in conjunction with the Group's audited financial statements for the year ended 30 June 2011.</t>
  </si>
  <si>
    <t xml:space="preserve">During the current quarter under review, there was no ordinary shares issued due to the exercise of options by the eligible executives granted under the ESOS. </t>
  </si>
  <si>
    <t>The Board does not recommend any dividend for the first quarter financial period under review.</t>
  </si>
  <si>
    <t>up to 30.09.2011</t>
  </si>
  <si>
    <t>The borrowings of the Group as at 30 September 2011 represents bank overdraft facilities, loan from financial institutions and hire purchase loan for the Company's motor vehicle.</t>
  </si>
  <si>
    <t>up to 30.09.2010</t>
  </si>
  <si>
    <t>Pursuant to the directive, the breakdown of the accumulated losses of the Group as at 30 September 2011, into realised and unrealised profits or losses is as follows:</t>
  </si>
  <si>
    <t>Audited</t>
  </si>
  <si>
    <t>Development expenditure</t>
  </si>
  <si>
    <t>Non-current Assets</t>
  </si>
  <si>
    <t xml:space="preserve">Other investment </t>
  </si>
  <si>
    <t>Fixed deposits placed with licensed banks</t>
  </si>
  <si>
    <t>Tax recoverable</t>
  </si>
  <si>
    <t>GROSS PROFIT</t>
  </si>
  <si>
    <t>Other operating income</t>
  </si>
  <si>
    <t>OPERATING LOSS</t>
  </si>
  <si>
    <t>LOSS BEFORE TAXATION</t>
  </si>
  <si>
    <t>LOSS NET OF TAX</t>
  </si>
  <si>
    <t>Total Non-current assets</t>
  </si>
  <si>
    <t>Current assets</t>
  </si>
  <si>
    <t>Total Current Assets</t>
  </si>
  <si>
    <t xml:space="preserve">  of the Company:</t>
  </si>
  <si>
    <t>Shareholders' funds</t>
  </si>
  <si>
    <t>Non-controlling interests</t>
  </si>
  <si>
    <t>Non-current Liabilities</t>
  </si>
  <si>
    <t>Total Non-current Liabilities</t>
  </si>
  <si>
    <t>Tax payable</t>
  </si>
  <si>
    <t>Government grant</t>
  </si>
  <si>
    <t>Total Current Liabilities</t>
  </si>
  <si>
    <t>TOTAL LIABILITIES</t>
  </si>
  <si>
    <t xml:space="preserve">The Group will continue to derive its income from its operation in the Logistic Software Division and Digital Media Division.  It will continue to seek out new business in the maritime port logistics and digital media industries in the Asia Pacific region.  </t>
  </si>
  <si>
    <t>issued by the Malaysian Institute of Accountants on 20 December 2010.</t>
  </si>
  <si>
    <t>The disclosure of realised and unrealised profits above is solely for complying with the disclosure requirements stipulated in the directive</t>
  </si>
  <si>
    <t>of Bursa Securities and should not be applied for any other purposes.</t>
  </si>
  <si>
    <t xml:space="preserve">On 25 March 2010, Bursa Malaysia Securities Berhad ("Bursa Securities") had issued directives to all listed issuers pursuant to Paragraph 2.06 and 2.23 of Bursa Malaysia Main Market Listing Requirements. </t>
  </si>
  <si>
    <t xml:space="preserve">The determination of realised and unrealised profits is compiled based on Guidance of Special Matter No.1 "Determination of Realised </t>
  </si>
  <si>
    <t>30.06.2011</t>
  </si>
  <si>
    <t>4th Quarter</t>
  </si>
  <si>
    <t>Option Reserve</t>
  </si>
  <si>
    <t>Share option reserve</t>
  </si>
  <si>
    <t>Total accumulated losses of the Company and its subsidiaries:</t>
  </si>
  <si>
    <t>Employee share option exercised</t>
  </si>
  <si>
    <t>OMEDIA</t>
  </si>
  <si>
    <t>30 JUNE 2012</t>
  </si>
  <si>
    <t>30 SEPTEMBER 2011</t>
  </si>
  <si>
    <t>30.09.2011</t>
  </si>
  <si>
    <t>30.09.2010</t>
  </si>
  <si>
    <t>FOR THE FIRST QUARTER ENDED 30 SEPTEMBER 2011</t>
  </si>
  <si>
    <t>3rd Quarter</t>
  </si>
  <si>
    <t>ok</t>
  </si>
  <si>
    <t>1st Quarter ended 30 September 2011</t>
  </si>
  <si>
    <t>As at 1 July 2011</t>
  </si>
  <si>
    <t xml:space="preserve"> </t>
  </si>
  <si>
    <t>As at 30 September 2011</t>
  </si>
  <si>
    <t>1st Quarter ended 30 September 2010</t>
  </si>
  <si>
    <t>As at 30 September 2010</t>
  </si>
  <si>
    <t xml:space="preserve"> the year ended 30 June 2011 and the accompanying explanatory notes attached to the interim financial statements.)</t>
  </si>
  <si>
    <t>3 months ended</t>
  </si>
  <si>
    <t>Total equity</t>
  </si>
  <si>
    <t>Borrowings</t>
  </si>
  <si>
    <t>Deferred tax liabilities</t>
  </si>
  <si>
    <t>Current liabilities</t>
  </si>
  <si>
    <t>Trade and other payables</t>
  </si>
  <si>
    <t>TOTAL EQUITY AND LIABILITIES</t>
  </si>
  <si>
    <t>Financial Results</t>
  </si>
  <si>
    <t>Reference No.</t>
  </si>
  <si>
    <t>Submitting Merchant Bank</t>
  </si>
  <si>
    <t>(If applicable)</t>
  </si>
  <si>
    <t>Company Name</t>
  </si>
  <si>
    <t>ORIENTED MEDIA GROUP BERHAD ("OMEDIA")</t>
  </si>
  <si>
    <t>Stock Name</t>
  </si>
  <si>
    <t>Contact Person</t>
  </si>
  <si>
    <t>Designation</t>
  </si>
  <si>
    <t>DIRECTOR</t>
  </si>
  <si>
    <t>Part A1:  QUARTERLY REPORT</t>
  </si>
  <si>
    <t>Financial Year End</t>
  </si>
  <si>
    <t>As at 1 July 2010</t>
  </si>
  <si>
    <t>The main activity during the period is the provision of maintenance services in the Logistic Software Division and provision of online advertising and online games services in the Digital Media Division respectively.</t>
  </si>
  <si>
    <t xml:space="preserve">                - Diluted    </t>
  </si>
  <si>
    <t>Term Loan</t>
  </si>
  <si>
    <t>Foreign Currency</t>
  </si>
  <si>
    <t>The Group operates in two (2) principal geographical areas in maritime port logistics and digital media industries, namely in Malaysia and Overseas.</t>
  </si>
  <si>
    <t>Notes to the Interim Financial Report</t>
  </si>
  <si>
    <t>B.</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</si>
  <si>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</si>
  <si>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</si>
  <si>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</si>
  <si>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</si>
  <si>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</si>
  <si>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</si>
  <si>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</si>
  <si>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</si>
  <si>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</si>
  <si>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</si>
  <si>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</si>
  <si>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</si>
  <si>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</si>
  <si>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</si>
  <si>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</si>
  <si>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</si>
  <si>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</si>
  <si>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</si>
  <si>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</si>
  <si>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</si>
  <si>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</si>
  <si>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</si>
  <si>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</si>
  <si>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</si>
  <si>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</si>
  <si>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2011</t>
  </si>
  <si>
    <t>B14.</t>
  </si>
  <si>
    <t>Realised and unrealised profit/ losses disclosure</t>
  </si>
  <si>
    <t>The directive requires all listed issuers to disclose a breakdown of the unappropriated profits or accumulated losses as at the end of the reporting period, into unrealised profits or losses.</t>
  </si>
  <si>
    <t>On 20 December 2010, Bursa Securities further issued guidance on the disclosure and the prescribed format of presentation.</t>
  </si>
  <si>
    <t xml:space="preserve"> - Realised</t>
  </si>
  <si>
    <t xml:space="preserve"> - Unrealised</t>
  </si>
  <si>
    <t>Less: Consolidation adjustments</t>
  </si>
  <si>
    <t>Total group accumulated losses</t>
  </si>
  <si>
    <t>and Unrealised Profits or Losses in the Context of Disclosures Pursuant to Bursa Malaysia Securities Berhad Listing Requirements",</t>
  </si>
  <si>
    <t>Quarterly report for the</t>
  </si>
  <si>
    <t>financial period ended</t>
  </si>
  <si>
    <t>The figures</t>
  </si>
  <si>
    <t>Have not been audited</t>
  </si>
  <si>
    <t>Please attach the full Quarterly Report here:</t>
  </si>
  <si>
    <t>Remarks:</t>
  </si>
  <si>
    <t>Part A2:  SUMMARY OF KEY FINANCIAL INFORMATION</t>
  </si>
  <si>
    <t>Summary of Key Financial Information for the financial period ended</t>
  </si>
  <si>
    <t>INDIVIDUAL QUARTER</t>
  </si>
  <si>
    <t>CUMULATIVE QUARTER</t>
  </si>
  <si>
    <t>CURRENT YEAR</t>
  </si>
  <si>
    <t>PRECEDING YEAR</t>
  </si>
  <si>
    <t>QUARTER</t>
  </si>
  <si>
    <t>CORRESPONDING</t>
  </si>
  <si>
    <t>TO DATE</t>
  </si>
  <si>
    <t>PERIOD</t>
  </si>
  <si>
    <t>RM '000</t>
  </si>
  <si>
    <t>Profit/(loss) before tax</t>
  </si>
  <si>
    <t>Net profit/(loss) attributable to ordinary</t>
  </si>
  <si>
    <t xml:space="preserve">  equity holders of the parent</t>
  </si>
  <si>
    <t>Basic earnings/(loss) per share (sen)</t>
  </si>
  <si>
    <t>Proposed/Declared Dividend per share (sen)</t>
  </si>
  <si>
    <t>Nil</t>
  </si>
  <si>
    <t>AS AT END OF CURRENT QUARTER*</t>
  </si>
  <si>
    <t>AS AT PRECEDING FINANCIAL YEAR ENDED</t>
  </si>
  <si>
    <t xml:space="preserve">Net assets per share attributable to ordinary   equity holders of the parent (RM) </t>
  </si>
  <si>
    <t>PART A3:  ADDITIONAL INFORMATION</t>
  </si>
  <si>
    <t xml:space="preserve">                                                                                              </t>
  </si>
  <si>
    <t>Gross interest income</t>
  </si>
  <si>
    <t>Gross interest expense</t>
  </si>
  <si>
    <t>Share</t>
  </si>
  <si>
    <t>Capital</t>
  </si>
  <si>
    <t>Reserves</t>
  </si>
  <si>
    <t>Premium</t>
  </si>
  <si>
    <t>Reserve</t>
  </si>
  <si>
    <t>Issue of Ordinary Shares</t>
  </si>
  <si>
    <t>Foreign currency translation</t>
  </si>
  <si>
    <t>Deposit with licensed banks</t>
  </si>
  <si>
    <t>Cash and cash equivalents</t>
  </si>
  <si>
    <t>Total</t>
  </si>
  <si>
    <t>Consolidated</t>
  </si>
  <si>
    <t>Philippines</t>
  </si>
  <si>
    <t>Taxation</t>
  </si>
  <si>
    <t>TOTAL ASSETS</t>
  </si>
  <si>
    <t>Equity</t>
  </si>
  <si>
    <t>Revenue</t>
  </si>
  <si>
    <t xml:space="preserve">                                            </t>
  </si>
  <si>
    <t>RM</t>
  </si>
  <si>
    <t>Cost of sales</t>
  </si>
  <si>
    <t>Other income</t>
  </si>
  <si>
    <t>Administrative expenses</t>
  </si>
  <si>
    <t>Finance costs</t>
  </si>
  <si>
    <t>Profit/(loss) before taxation</t>
  </si>
  <si>
    <t>Profit/(loss) for the period</t>
  </si>
  <si>
    <t xml:space="preserve">  Basic (sen)</t>
  </si>
  <si>
    <t xml:space="preserve">  Diluted (sen)</t>
  </si>
  <si>
    <t>N/A</t>
  </si>
  <si>
    <t>ASSETS</t>
  </si>
  <si>
    <t>Property, plant and equipment</t>
  </si>
  <si>
    <t>Intangible assets</t>
  </si>
  <si>
    <t>Deferred tax assets</t>
  </si>
  <si>
    <t>Trade and other receivables</t>
  </si>
  <si>
    <t>Cash and bank balances</t>
  </si>
  <si>
    <t>EQUITY AND LIABILITIES</t>
  </si>
  <si>
    <t>Equity attributable to equity holders</t>
  </si>
  <si>
    <t>Share capital</t>
  </si>
  <si>
    <t>Material Events Subsequent to the End of the Interim Period</t>
  </si>
  <si>
    <t>Cumulative Quarter</t>
  </si>
  <si>
    <t xml:space="preserve">Current income tax </t>
  </si>
  <si>
    <t>Deferred taxation</t>
  </si>
  <si>
    <t>Foreign taxation refund</t>
  </si>
  <si>
    <t>The breakdown of foreign taxation as follows.</t>
  </si>
  <si>
    <t>Malaysia</t>
  </si>
  <si>
    <t>Foreign Taxation</t>
  </si>
  <si>
    <t>Unquoted Investments and/or Properties</t>
  </si>
  <si>
    <t>There were no purchases and disposals of quoted securities for the current quarter and financial year-to-date.</t>
  </si>
  <si>
    <t>Status of Corporate Proposals</t>
  </si>
  <si>
    <t>Group Borrowings and Debt Securities</t>
  </si>
  <si>
    <t>Ringgit</t>
  </si>
  <si>
    <t>Unsecured</t>
  </si>
  <si>
    <t>Overdraft Facility</t>
  </si>
  <si>
    <t>-</t>
  </si>
  <si>
    <t>Secured</t>
  </si>
  <si>
    <t>Short-Term Portion of Hire Purchase</t>
  </si>
  <si>
    <t>Long-Term Portion of Hire Purchase</t>
  </si>
  <si>
    <t>Off Balance Sheet Financial Instruments</t>
  </si>
  <si>
    <t>There Group has not entered into any contracts involving off balance sheet financial instruments with off balance sheet risk.</t>
  </si>
  <si>
    <t>Changes In Material Litigation</t>
  </si>
  <si>
    <t>There was no material litigation pending as at the date of this report.</t>
  </si>
  <si>
    <t>Dividend</t>
  </si>
  <si>
    <t>Earnings Per Share</t>
  </si>
  <si>
    <t>Basic earnings/(loss) per share is calculated by dividing the net profit/(loss) for the period attributable to ordinary equity holders of the parent by the weighted average number of ordinary shares in issue during the period.</t>
  </si>
  <si>
    <t>Preceding Year</t>
  </si>
  <si>
    <t>Current Year</t>
  </si>
  <si>
    <t>Corresponding</t>
  </si>
  <si>
    <t>1st Quarter</t>
  </si>
  <si>
    <t>2nd Quarter</t>
  </si>
  <si>
    <t xml:space="preserve">Cumulative </t>
  </si>
  <si>
    <t xml:space="preserve">Quarter Ended </t>
  </si>
  <si>
    <t>2010</t>
  </si>
  <si>
    <t>3 Months Ended</t>
  </si>
  <si>
    <t>Additional Information Required by the Listing Requirements of Bursa Malaysia Securities Bhd (for ACE Market)</t>
  </si>
  <si>
    <t>Review of Performance</t>
  </si>
  <si>
    <t>Material changes in profit/(loss) before taxation for the current quarter as compared with the immediate preceding quarter</t>
  </si>
  <si>
    <t>The comparison between the current quarter and the immediate preceding quarter are as follows:-</t>
  </si>
  <si>
    <t>Current Quarter</t>
  </si>
  <si>
    <t>Previous Quarter</t>
  </si>
  <si>
    <t>Profit/(Loss) before taxation</t>
  </si>
  <si>
    <t>Current Year Prospects</t>
  </si>
  <si>
    <t>Forecasts of Profit After Tax</t>
  </si>
  <si>
    <t>Not applicable as no forecast was disclosed in any public document.</t>
  </si>
  <si>
    <t>Tax Expenses</t>
  </si>
  <si>
    <t>Quarter</t>
  </si>
  <si>
    <t>There have been no material events subsequent to the end of the curent interim period that have not been reflected in the financial statements for the current interim period.</t>
  </si>
  <si>
    <t>Changes in the Composition of the Group</t>
  </si>
  <si>
    <t>Contingent Liabilities/Contingent Assets</t>
  </si>
  <si>
    <t>The Group does not have any contingent liabilities and contingent assets as at the date of this quarterly report.</t>
  </si>
  <si>
    <t>To Date</t>
  </si>
  <si>
    <t>period</t>
  </si>
  <si>
    <t>Net profit/(loss) for the period attributable to ordinary equity holders of the parent</t>
  </si>
  <si>
    <t>Weighted average number of ordinary shares of RM0.10 each</t>
  </si>
  <si>
    <t>EPS (sen) - Basic</t>
  </si>
  <si>
    <t>Basis of Preparation</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</si>
  <si>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</si>
  <si>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</si>
  <si>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</si>
  <si>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</si>
  <si>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</si>
  <si>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 xml:space="preserve">There were no items affecting assets, liabilities, equity, net income, or cash that are unusual in nature, size or incidence for the current interim period. </t>
  </si>
  <si>
    <t>Material Changes in Estimates</t>
  </si>
  <si>
    <t>There were no changes in estimates of amounts reported in prior interim periods of the current financial year or changes in estimates of amounts reported in prior financial years that have a material effect in the current interim period.</t>
  </si>
  <si>
    <t>Issuances, Cancellations, Repurchases, Resale and Repayment of Debt and Equity Securities</t>
  </si>
  <si>
    <t>Dividends</t>
  </si>
  <si>
    <t>The Board does not recommend any dividend for the current interim period.</t>
  </si>
  <si>
    <t>Segmental Information</t>
  </si>
  <si>
    <t>Current year-to-date</t>
  </si>
  <si>
    <t>Overseas</t>
  </si>
  <si>
    <t>Revenue from external customers</t>
  </si>
  <si>
    <t>Segment result</t>
  </si>
  <si>
    <t>Net profit/(loss) after taxation</t>
  </si>
  <si>
    <t>Valuations of Property, Plant and Equipment</t>
  </si>
  <si>
    <t xml:space="preserve">The property, plant and equipment were acquired at cost during the current interim period.  </t>
  </si>
  <si>
    <t>EFFECTS OF FOREIGN EXCHANGE RATE CHANGES</t>
  </si>
  <si>
    <t>CASH AND CASH EQUIVALENTS AT BEGINNING OF FINANCIAL YEAR</t>
  </si>
  <si>
    <t>CASH AND CASH EQUIVALENTS AT END OF FINANCIAL PERIOD</t>
  </si>
  <si>
    <t>(The unaudited condensed consolidated statement of cash flow should be read in conjunction with the audited financial statements for the year ended 30 June 2011 and the accompanying explanatory notes attached to the interim financial statements.)</t>
  </si>
  <si>
    <t>STATEMENT OF CASH FLOW (UNAUDITED)</t>
  </si>
  <si>
    <t>(Incorporated in Malaysia)</t>
  </si>
  <si>
    <t>ORIENTED MEDIA GROUP BERHAD (517487-A)</t>
  </si>
  <si>
    <t>STATEMENT OF CHANGES IN EQUITY (UNAUDITED)</t>
  </si>
  <si>
    <t>The Group has recorded a net loss after taxation of RM478,292 for the first quarter ended 30 September 2011 and a cumulative net loss after taxation of RM478,292 for the financial year ending 30 June 2012.</t>
  </si>
  <si>
    <t xml:space="preserve">A. </t>
  </si>
  <si>
    <t>CONDENSED INTERIM FINANCIAL REPORT</t>
  </si>
  <si>
    <t>INTERIM FINANCIAL REPORT FOR THE FIRST QUARTER ENDED 30 SEPTEMBER 2011</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</si>
</sst>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 #,##0.00_ ;_ \$* \-#,##0.00_ ;_ \$* \-??_ ;_ @_ "/>
    <numFmt numFmtId="171" formatCode="_ \$* #,##0_ ;_ \$* \-#,##0_ ;_ \$* \-_ ;_ @_ "/>
    <numFmt numFmtId="172" formatCode="_(&quot;R$&quot;\ * #,##0_);_(&quot;R$&quot;\ * \(#,##0\);_(&quot;R$&quot;\ * &quot;-&quot;_);_(@_)"/>
    <numFmt numFmtId="173" formatCode="0.0%"/>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0.0_);\(#,##0.0\)"/>
    <numFmt numFmtId="181" formatCode="&quot;$&quot;#,##0;\-&quot;$&quot;#,##0"/>
    <numFmt numFmtId="182" formatCode="&quot;$&quot;#,##0.00;\-&quot;$&quot;#,##0.00"/>
    <numFmt numFmtId="183" formatCode="0.00_)"/>
    <numFmt numFmtId="184" formatCode="\60\4\7\:"/>
    <numFmt numFmtId="185" formatCode="&quot;fl&quot;#,##0.00_);[Red]\(&quot;fl&quot;#,##0.00\)"/>
    <numFmt numFmtId="186" formatCode="_(&quot;fl&quot;* #,##0_);_(&quot;fl&quot;* \(#,##0\);_(&quot;fl&quot;* &quot;-&quot;_);_(@_)"/>
    <numFmt numFmtId="187" formatCode="_-* #,##0_-;\-* #,##0_-;_-* &quot;-&quot;_-;_-@_-"/>
    <numFmt numFmtId="188" formatCode="_-* #,##0.00_-;\-* #,##0.00_-;_-* &quot;-&quot;??_-;_-@_-"/>
    <numFmt numFmtId="189" formatCode="_-&quot;$&quot;* #,##0.00_-;\-&quot;$&quot;* #,##0.00_-;_-&quot;$&quot;* &quot;-&quot;??_-;_-@_-"/>
    <numFmt numFmtId="190" formatCode="_-&quot;$&quot;* #,##0_-;\-&quot;$&quot;* #,##0_-;_-&quot;$&quot;* &quot;-&quot;_-;_-@_-"/>
    <numFmt numFmtId="191" formatCode="_(* #,##0_);_(* \(#,##0\);_(* &quot;-&quot;??_);_(@_)"/>
    <numFmt numFmtId="192" formatCode="#,##0.0000_);\(#,##0.0000\)"/>
    <numFmt numFmtId="193" formatCode="_ * #,##0.0000_ ;_ * \-#,##0.0000_ ;_ * &quot;-&quot;??_ ;_ @_ "/>
    <numFmt numFmtId="194" formatCode="_(* #,##0.0_);_(* \(#,##0.0\);_(* &quot;-&quot;??_);_(@_)"/>
    <numFmt numFmtId="195" formatCode="[$-409]dddd\,\ mmmm\ dd\,\ yyyy"/>
    <numFmt numFmtId="196" formatCode="_(* #,##0.0_);_(* \(#,##0.0\);_(* &quot;-&quot;?_);_(@_)"/>
    <numFmt numFmtId="197" formatCode="0_);\(0\)"/>
    <numFmt numFmtId="198" formatCode="_(* #,##0.000_);_(* \(#,##0.000\);_(* &quot;-&quot;??_);_(@_)"/>
    <numFmt numFmtId="199" formatCode="_(* #,##0.0000_);_(* \(#,##0.0000\);_(* &quot;-&quot;??_);_(@_)"/>
    <numFmt numFmtId="200" formatCode="_(* #,##0.00000_);_(* \(#,##0.00000\);_(* &quot;-&quot;??_);_(@_)"/>
    <numFmt numFmtId="201" formatCode="_(* #,##0.000000_);_(* \(#,##0.000000\);_(* &quot;-&quot;??_);_(@_)"/>
    <numFmt numFmtId="202" formatCode="&quot;Yes&quot;;&quot;Yes&quot;;&quot;No&quot;"/>
    <numFmt numFmtId="203" formatCode="&quot;True&quot;;&quot;True&quot;;&quot;False&quot;"/>
    <numFmt numFmtId="204" formatCode="&quot;On&quot;;&quot;On&quot;;&quot;Off&quot;"/>
    <numFmt numFmtId="205" formatCode="[$€-2]\ #,##0.00_);[Red]\([$€-2]\ #,##0.00\)"/>
  </numFmts>
  <fonts count="47">
    <font>
      <sz val="10"/>
      <name val="Arial"/>
      <family val="0"/>
    </font>
    <font>
      <sz val="11"/>
      <color indexed="8"/>
      <name val="Calibri"/>
      <family val="2"/>
    </font>
    <font>
      <sz val="11"/>
      <color indexed="9"/>
      <name val="Calibri"/>
      <family val="2"/>
    </font>
    <font>
      <sz val="11"/>
      <color indexed="20"/>
      <name val="Calibri"/>
      <family val="2"/>
    </font>
    <font>
      <sz val="9"/>
      <name val="Times New Roman"/>
      <family val="1"/>
    </font>
    <font>
      <b/>
      <sz val="11"/>
      <color indexed="52"/>
      <name val="Calibri"/>
      <family val="2"/>
    </font>
    <font>
      <b/>
      <sz val="11"/>
      <color indexed="9"/>
      <name val="Calibri"/>
      <family val="2"/>
    </font>
    <font>
      <b/>
      <sz val="13"/>
      <name val="Times"/>
      <family val="1"/>
    </font>
    <font>
      <sz val="10"/>
      <color indexed="8"/>
      <name val="Arial"/>
      <family val="2"/>
    </font>
    <font>
      <sz val="10"/>
      <name val="MS Sans Serif"/>
      <family val="2"/>
    </font>
    <font>
      <i/>
      <sz val="11"/>
      <color indexed="23"/>
      <name val="Calibri"/>
      <family val="2"/>
    </font>
    <font>
      <u val="single"/>
      <sz val="12"/>
      <color indexed="36"/>
      <name val="新細明體"/>
      <family val="0"/>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2"/>
      <color indexed="12"/>
      <name val="新細明體"/>
      <family val="0"/>
    </font>
    <font>
      <sz val="11"/>
      <color indexed="62"/>
      <name val="Calibri"/>
      <family val="2"/>
    </font>
    <font>
      <sz val="11"/>
      <color indexed="52"/>
      <name val="Calibri"/>
      <family val="2"/>
    </font>
    <font>
      <sz val="11"/>
      <color indexed="60"/>
      <name val="Calibri"/>
      <family val="2"/>
    </font>
    <font>
      <b/>
      <i/>
      <sz val="16"/>
      <name val="Helv"/>
      <family val="0"/>
    </font>
    <font>
      <b/>
      <sz val="11"/>
      <color indexed="63"/>
      <name val="Calibri"/>
      <family val="2"/>
    </font>
    <font>
      <b/>
      <sz val="18"/>
      <color indexed="56"/>
      <name val="Cambria"/>
      <family val="1"/>
    </font>
    <font>
      <b/>
      <sz val="11"/>
      <color indexed="8"/>
      <name val="Calibri"/>
      <family val="2"/>
    </font>
    <font>
      <sz val="11"/>
      <color indexed="10"/>
      <name val="Calibri"/>
      <family val="2"/>
    </font>
    <font>
      <sz val="11"/>
      <name val="Courier New"/>
      <family val="3"/>
    </font>
    <font>
      <sz val="11"/>
      <name val="Arial"/>
      <family val="2"/>
    </font>
    <font>
      <b/>
      <sz val="11"/>
      <name val="Arial"/>
      <family val="2"/>
    </font>
    <font>
      <b/>
      <u val="single"/>
      <sz val="11"/>
      <name val="Arial"/>
      <family val="2"/>
    </font>
    <font>
      <sz val="11"/>
      <color indexed="8"/>
      <name val="Arial"/>
      <family val="2"/>
    </font>
    <font>
      <b/>
      <sz val="10"/>
      <name val="Arial"/>
      <family val="2"/>
    </font>
    <font>
      <sz val="10"/>
      <color indexed="10"/>
      <name val="Arial"/>
      <family val="2"/>
    </font>
    <font>
      <b/>
      <u val="single"/>
      <sz val="10"/>
      <name val="Arial"/>
      <family val="2"/>
    </font>
    <font>
      <sz val="11"/>
      <color indexed="10"/>
      <name val="Arial"/>
      <family val="2"/>
    </font>
    <font>
      <b/>
      <u val="single"/>
      <sz val="11"/>
      <color indexed="10"/>
      <name val="Arial"/>
      <family val="2"/>
    </font>
    <font>
      <sz val="10"/>
      <name val="Helv"/>
      <family val="2"/>
    </font>
    <font>
      <u val="single"/>
      <sz val="10"/>
      <name val="Arial"/>
      <family val="2"/>
    </font>
    <font>
      <sz val="10"/>
      <color indexed="12"/>
      <name val="Arial"/>
      <family val="2"/>
    </font>
    <font>
      <sz val="10"/>
      <color indexed="22"/>
      <name val="Arial"/>
      <family val="2"/>
    </font>
    <font>
      <b/>
      <sz val="10"/>
      <color indexed="8"/>
      <name val="Arial"/>
      <family val="2"/>
    </font>
    <font>
      <sz val="11"/>
      <color indexed="9"/>
      <name val="Arial"/>
      <family val="2"/>
    </font>
    <font>
      <sz val="10"/>
      <color indexed="9"/>
      <name val="Arial"/>
      <family val="2"/>
    </font>
    <font>
      <sz val="11"/>
      <color indexed="22"/>
      <name val="Arial"/>
      <family val="2"/>
    </font>
    <font>
      <b/>
      <sz val="11"/>
      <color indexed="22"/>
      <name val="Arial"/>
      <family val="2"/>
    </font>
    <font>
      <sz val="10"/>
      <color indexed="8"/>
      <name val="MS Sans Serif"/>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0"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174" fontId="4" fillId="0" borderId="0" applyFill="0" applyBorder="0" applyAlignment="0">
      <protection/>
    </xf>
    <xf numFmtId="175" fontId="4" fillId="0" borderId="0" applyFill="0" applyBorder="0" applyAlignment="0">
      <protection/>
    </xf>
    <xf numFmtId="176" fontId="4" fillId="0" borderId="0" applyFill="0" applyBorder="0" applyAlignment="0">
      <protection/>
    </xf>
    <xf numFmtId="177" fontId="4" fillId="0" borderId="0" applyFill="0" applyBorder="0" applyAlignment="0">
      <protection/>
    </xf>
    <xf numFmtId="178"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5" fillId="20" borderId="1" applyNumberFormat="0" applyAlignment="0" applyProtection="0"/>
    <xf numFmtId="0" fontId="6" fillId="21" borderId="2" applyNumberFormat="0" applyAlignment="0" applyProtection="0"/>
    <xf numFmtId="0" fontId="7" fillId="0" borderId="3" applyNumberFormat="0" applyFill="0" applyProtection="0">
      <alignment horizontal="center"/>
    </xf>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37" fontId="0" fillId="0" borderId="0" applyFont="0" applyFill="0" applyBorder="0" applyAlignment="0" applyProtection="0"/>
    <xf numFmtId="180" fontId="0" fillId="0" borderId="0" applyFont="0" applyFill="0" applyBorder="0" applyAlignment="0" applyProtection="0"/>
    <xf numFmtId="3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4" fontId="8" fillId="0" borderId="0" applyFill="0" applyBorder="0" applyAlignment="0">
      <protection/>
    </xf>
    <xf numFmtId="38" fontId="9" fillId="0" borderId="4">
      <alignment vertical="center"/>
      <protection/>
    </xf>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20" borderId="0" applyNumberFormat="0" applyBorder="0" applyAlignment="0" applyProtection="0"/>
    <xf numFmtId="0" fontId="14" fillId="0" borderId="5" applyNumberFormat="0" applyAlignment="0" applyProtection="0"/>
    <xf numFmtId="0" fontId="14" fillId="0" borderId="6">
      <alignment horizontal="left" vertical="center"/>
      <protection/>
    </xf>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13" fillId="22" borderId="10" applyNumberFormat="0" applyBorder="0" applyAlignment="0" applyProtection="0"/>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20" fillId="0" borderId="11" applyNumberFormat="0" applyFill="0" applyAlignment="0" applyProtection="0"/>
    <xf numFmtId="0" fontId="21" fillId="23" borderId="0" applyNumberFormat="0" applyBorder="0" applyAlignment="0" applyProtection="0"/>
    <xf numFmtId="183" fontId="22" fillId="0" borderId="0">
      <alignment/>
      <protection/>
    </xf>
    <xf numFmtId="0" fontId="46" fillId="0" borderId="0">
      <alignment/>
      <protection/>
    </xf>
    <xf numFmtId="0" fontId="0" fillId="0" borderId="0">
      <alignment/>
      <protection/>
    </xf>
    <xf numFmtId="0" fontId="0" fillId="22" borderId="12" applyNumberFormat="0" applyFont="0" applyAlignment="0" applyProtection="0"/>
    <xf numFmtId="0" fontId="23" fillId="20" borderId="13"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84" fontId="0" fillId="0" borderId="0" applyFont="0" applyFill="0" applyBorder="0" applyAlignment="0" applyProtection="0"/>
    <xf numFmtId="10" fontId="0" fillId="0" borderId="0" applyFont="0" applyFill="0" applyBorder="0" applyAlignment="0" applyProtection="0"/>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37" fillId="0" borderId="0">
      <alignment/>
      <protection/>
    </xf>
    <xf numFmtId="49" fontId="8" fillId="0" borderId="0" applyFill="0" applyBorder="0" applyAlignment="0">
      <protection/>
    </xf>
    <xf numFmtId="185" fontId="4" fillId="0" borderId="0" applyFill="0" applyBorder="0" applyAlignment="0">
      <protection/>
    </xf>
    <xf numFmtId="186" fontId="4" fillId="0" borderId="0" applyFill="0" applyBorder="0" applyAlignment="0">
      <protection/>
    </xf>
    <xf numFmtId="0" fontId="24" fillId="0" borderId="0" applyNumberFormat="0" applyFill="0" applyBorder="0" applyAlignment="0" applyProtection="0"/>
    <xf numFmtId="0" fontId="25" fillId="0" borderId="14" applyNumberFormat="0" applyFill="0" applyAlignment="0" applyProtection="0"/>
    <xf numFmtId="0" fontId="26" fillId="0" borderId="0" applyNumberFormat="0" applyFill="0" applyBorder="0" applyAlignment="0" applyProtection="0"/>
    <xf numFmtId="0" fontId="27" fillId="0" borderId="0">
      <alignment/>
      <protection/>
    </xf>
    <xf numFmtId="187" fontId="0" fillId="0" borderId="0" applyFont="0" applyFill="0" applyBorder="0" applyAlignment="0" applyProtection="0"/>
    <xf numFmtId="188" fontId="0" fillId="0" borderId="0" applyFont="0" applyFill="0" applyBorder="0" applyAlignment="0" applyProtection="0"/>
    <xf numFmtId="0" fontId="8" fillId="24"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189" fontId="0" fillId="0" borderId="0" applyFont="0" applyFill="0" applyBorder="0" applyAlignment="0" applyProtection="0"/>
    <xf numFmtId="190" fontId="0" fillId="0" borderId="0" applyFont="0" applyFill="0" applyBorder="0" applyAlignment="0" applyProtection="0"/>
  </cellStyleXfs>
  <cellXfs count="394">
    <xf numFmtId="0" fontId="0" fillId="0" borderId="0" xfId="0"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29" fillId="0" borderId="0" xfId="95" applyFont="1" applyBorder="1">
      <alignment/>
      <protection/>
    </xf>
    <xf numFmtId="0" fontId="29" fillId="0" borderId="0" xfId="0" applyFont="1" applyBorder="1" applyAlignment="1">
      <alignment/>
    </xf>
    <xf numFmtId="0" fontId="29" fillId="0" borderId="0" xfId="0" applyFont="1" applyAlignment="1">
      <alignment horizontal="center"/>
    </xf>
    <xf numFmtId="49" fontId="29" fillId="0" borderId="0" xfId="0" applyNumberFormat="1" applyFont="1" applyAlignment="1">
      <alignment horizontal="center"/>
    </xf>
    <xf numFmtId="0" fontId="32" fillId="0" borderId="0" xfId="0" applyFont="1" applyAlignment="1">
      <alignment/>
    </xf>
    <xf numFmtId="37" fontId="28" fillId="0" borderId="0" xfId="0" applyNumberFormat="1" applyFont="1" applyBorder="1" applyAlignment="1">
      <alignment horizontal="right"/>
    </xf>
    <xf numFmtId="39" fontId="28" fillId="0" borderId="0" xfId="0" applyNumberFormat="1" applyFont="1" applyBorder="1" applyAlignment="1">
      <alignment horizontal="center"/>
    </xf>
    <xf numFmtId="39" fontId="28" fillId="0" borderId="0" xfId="0" applyNumberFormat="1" applyFont="1" applyBorder="1" applyAlignment="1">
      <alignment horizontal="right"/>
    </xf>
    <xf numFmtId="37" fontId="28" fillId="0" borderId="0" xfId="0" applyNumberFormat="1" applyFont="1" applyBorder="1" applyAlignment="1">
      <alignment/>
    </xf>
    <xf numFmtId="37" fontId="28" fillId="0" borderId="0" xfId="0" applyNumberFormat="1" applyFont="1" applyBorder="1" applyAlignment="1">
      <alignment horizontal="center"/>
    </xf>
    <xf numFmtId="0" fontId="28" fillId="0" borderId="0" xfId="0" applyFont="1" applyBorder="1" applyAlignment="1">
      <alignment horizontal="center"/>
    </xf>
    <xf numFmtId="37" fontId="28" fillId="0" borderId="0" xfId="0" applyNumberFormat="1" applyFont="1" applyBorder="1" applyAlignment="1">
      <alignment horizontal="right" vertical="center"/>
    </xf>
    <xf numFmtId="0" fontId="28" fillId="0" borderId="0" xfId="0" applyFont="1" applyBorder="1" applyAlignment="1">
      <alignment horizontal="right" vertical="center"/>
    </xf>
    <xf numFmtId="37" fontId="28" fillId="0" borderId="0" xfId="0" applyNumberFormat="1" applyFont="1" applyAlignment="1">
      <alignment/>
    </xf>
    <xf numFmtId="0" fontId="32" fillId="0" borderId="0" xfId="0" applyFont="1" applyAlignment="1">
      <alignment horizontal="center"/>
    </xf>
    <xf numFmtId="37" fontId="32" fillId="0" borderId="0" xfId="0" applyNumberFormat="1" applyFont="1" applyAlignment="1">
      <alignment/>
    </xf>
    <xf numFmtId="37" fontId="32" fillId="0" borderId="0" xfId="0" applyNumberFormat="1" applyFont="1" applyAlignment="1" quotePrefix="1">
      <alignment horizontal="left"/>
    </xf>
    <xf numFmtId="37" fontId="32" fillId="0" borderId="0" xfId="0" applyNumberFormat="1" applyFont="1" applyAlignment="1">
      <alignment horizontal="left"/>
    </xf>
    <xf numFmtId="37" fontId="32" fillId="0" borderId="15" xfId="0" applyNumberFormat="1" applyFont="1" applyBorder="1" applyAlignment="1">
      <alignment horizontal="center"/>
    </xf>
    <xf numFmtId="37" fontId="32" fillId="0" borderId="16" xfId="0" applyNumberFormat="1" applyFont="1" applyBorder="1" applyAlignment="1">
      <alignment horizontal="center"/>
    </xf>
    <xf numFmtId="37" fontId="32" fillId="0" borderId="17" xfId="0" applyNumberFormat="1" applyFont="1" applyBorder="1" applyAlignment="1">
      <alignment horizontal="center"/>
    </xf>
    <xf numFmtId="37" fontId="32" fillId="0" borderId="18" xfId="0" applyNumberFormat="1" applyFont="1" applyBorder="1" applyAlignment="1">
      <alignment horizontal="center"/>
    </xf>
    <xf numFmtId="0" fontId="32" fillId="0" borderId="17" xfId="0" applyNumberFormat="1" applyFont="1" applyBorder="1" applyAlignment="1">
      <alignment horizontal="center"/>
    </xf>
    <xf numFmtId="0" fontId="32" fillId="0" borderId="18" xfId="0" applyNumberFormat="1" applyFont="1" applyBorder="1" applyAlignment="1">
      <alignment horizontal="center"/>
    </xf>
    <xf numFmtId="14" fontId="32" fillId="0" borderId="17" xfId="0" applyNumberFormat="1" applyFont="1" applyBorder="1" applyAlignment="1">
      <alignment horizontal="center"/>
    </xf>
    <xf numFmtId="14" fontId="32" fillId="0" borderId="18" xfId="0" applyNumberFormat="1" applyFont="1" applyBorder="1" applyAlignment="1">
      <alignment horizontal="center"/>
    </xf>
    <xf numFmtId="37" fontId="32" fillId="0" borderId="19" xfId="0" applyNumberFormat="1" applyFont="1" applyBorder="1" applyAlignment="1">
      <alignment horizontal="center"/>
    </xf>
    <xf numFmtId="37" fontId="32" fillId="0" borderId="20" xfId="0" applyNumberFormat="1" applyFont="1" applyBorder="1" applyAlignment="1">
      <alignment horizontal="center"/>
    </xf>
    <xf numFmtId="0" fontId="0" fillId="0" borderId="6" xfId="0" applyBorder="1" applyAlignment="1">
      <alignment/>
    </xf>
    <xf numFmtId="0" fontId="0" fillId="0" borderId="0" xfId="0" applyAlignment="1">
      <alignment horizontal="center"/>
    </xf>
    <xf numFmtId="0" fontId="32" fillId="0" borderId="0" xfId="95" applyFont="1">
      <alignment/>
      <protection/>
    </xf>
    <xf numFmtId="0" fontId="0" fillId="0" borderId="0" xfId="95">
      <alignment/>
      <protection/>
    </xf>
    <xf numFmtId="37" fontId="0" fillId="0" borderId="0" xfId="95" applyNumberFormat="1">
      <alignment/>
      <protection/>
    </xf>
    <xf numFmtId="37" fontId="0" fillId="0" borderId="0" xfId="95" applyNumberFormat="1" applyFill="1">
      <alignment/>
      <protection/>
    </xf>
    <xf numFmtId="0" fontId="32" fillId="0" borderId="0" xfId="95" applyFont="1" applyAlignment="1">
      <alignment horizontal="center"/>
      <protection/>
    </xf>
    <xf numFmtId="0" fontId="34" fillId="0" borderId="0" xfId="95" applyFont="1">
      <alignment/>
      <protection/>
    </xf>
    <xf numFmtId="37" fontId="32" fillId="0" borderId="0" xfId="95" applyNumberFormat="1" applyFont="1" applyAlignment="1">
      <alignment horizontal="center"/>
      <protection/>
    </xf>
    <xf numFmtId="37" fontId="32" fillId="0" borderId="0" xfId="95" applyNumberFormat="1" applyFont="1" applyFill="1" applyAlignment="1">
      <alignment horizontal="center"/>
      <protection/>
    </xf>
    <xf numFmtId="191" fontId="0" fillId="0" borderId="0" xfId="60" applyNumberFormat="1" applyAlignment="1">
      <alignment/>
    </xf>
    <xf numFmtId="191" fontId="33" fillId="0" borderId="0" xfId="0" applyNumberFormat="1" applyFont="1" applyAlignment="1">
      <alignment/>
    </xf>
    <xf numFmtId="0" fontId="29" fillId="0" borderId="3" xfId="0" applyFont="1" applyBorder="1" applyAlignment="1">
      <alignment horizontal="center"/>
    </xf>
    <xf numFmtId="0" fontId="29" fillId="0" borderId="0" xfId="0" applyFont="1" applyBorder="1" applyAlignment="1">
      <alignment horizontal="center"/>
    </xf>
    <xf numFmtId="0" fontId="28" fillId="0" borderId="0" xfId="0" applyFont="1" applyBorder="1" applyAlignment="1">
      <alignment/>
    </xf>
    <xf numFmtId="0" fontId="0" fillId="0" borderId="0" xfId="0" applyFont="1" applyBorder="1" applyAlignment="1">
      <alignment/>
    </xf>
    <xf numFmtId="0" fontId="36" fillId="0" borderId="0" xfId="0" applyFont="1" applyAlignment="1">
      <alignment/>
    </xf>
    <xf numFmtId="0" fontId="35" fillId="0" borderId="0" xfId="0" applyFont="1" applyAlignment="1">
      <alignment/>
    </xf>
    <xf numFmtId="37" fontId="35" fillId="0" borderId="0" xfId="0" applyNumberFormat="1" applyFont="1" applyAlignment="1">
      <alignment/>
    </xf>
    <xf numFmtId="37" fontId="35" fillId="0" borderId="0" xfId="0" applyNumberFormat="1" applyFont="1" applyBorder="1" applyAlignment="1">
      <alignment horizontal="right"/>
    </xf>
    <xf numFmtId="0" fontId="30" fillId="0" borderId="0" xfId="0" applyFont="1" applyBorder="1" applyAlignment="1">
      <alignment/>
    </xf>
    <xf numFmtId="191" fontId="33" fillId="0" borderId="0" xfId="54" applyNumberFormat="1" applyFont="1" applyAlignment="1">
      <alignment/>
    </xf>
    <xf numFmtId="37" fontId="28" fillId="0" borderId="17" xfId="0" applyNumberFormat="1" applyFont="1" applyBorder="1" applyAlignment="1">
      <alignment horizontal="right"/>
    </xf>
    <xf numFmtId="37" fontId="28" fillId="0" borderId="17" xfId="0" applyNumberFormat="1" applyFont="1" applyBorder="1" applyAlignment="1">
      <alignment/>
    </xf>
    <xf numFmtId="37" fontId="28" fillId="0" borderId="19" xfId="0" applyNumberFormat="1" applyFont="1" applyBorder="1" applyAlignment="1">
      <alignment/>
    </xf>
    <xf numFmtId="191" fontId="33" fillId="0" borderId="0" xfId="0" applyNumberFormat="1" applyFont="1" applyBorder="1" applyAlignment="1">
      <alignment/>
    </xf>
    <xf numFmtId="37" fontId="35" fillId="0" borderId="17" xfId="0" applyNumberFormat="1" applyFont="1" applyBorder="1" applyAlignment="1">
      <alignment horizontal="right"/>
    </xf>
    <xf numFmtId="0" fontId="28" fillId="0" borderId="21" xfId="0" applyFont="1" applyBorder="1" applyAlignment="1">
      <alignment/>
    </xf>
    <xf numFmtId="0" fontId="14" fillId="0" borderId="0" xfId="0" applyFont="1" applyAlignment="1">
      <alignment/>
    </xf>
    <xf numFmtId="0" fontId="0" fillId="0" borderId="0" xfId="0" applyFont="1" applyAlignment="1">
      <alignment/>
    </xf>
    <xf numFmtId="0" fontId="0" fillId="0" borderId="0" xfId="0" applyFill="1" applyAlignment="1">
      <alignment horizontal="justify" vertical="center" wrapText="1"/>
    </xf>
    <xf numFmtId="0" fontId="0" fillId="0" borderId="0" xfId="0" applyFont="1" applyFill="1" applyAlignment="1">
      <alignment horizontal="justify" vertical="center" wrapText="1"/>
    </xf>
    <xf numFmtId="0" fontId="32" fillId="0" borderId="0" xfId="0" applyFont="1" applyAlignment="1">
      <alignment horizontal="center" vertical="top"/>
    </xf>
    <xf numFmtId="37" fontId="0" fillId="0" borderId="22" xfId="54" applyNumberFormat="1" applyFont="1" applyBorder="1" applyAlignment="1">
      <alignment/>
    </xf>
    <xf numFmtId="0" fontId="38" fillId="0" borderId="0" xfId="0" applyFont="1" applyAlignment="1">
      <alignment horizontal="center"/>
    </xf>
    <xf numFmtId="0" fontId="0" fillId="0" borderId="0" xfId="0" applyFont="1" applyAlignment="1">
      <alignment horizontal="center"/>
    </xf>
    <xf numFmtId="0" fontId="0" fillId="0" borderId="3" xfId="0" applyFont="1" applyBorder="1" applyAlignment="1">
      <alignment horizontal="center"/>
    </xf>
    <xf numFmtId="191" fontId="0" fillId="0" borderId="0" xfId="54" applyNumberFormat="1" applyFont="1" applyAlignment="1">
      <alignment/>
    </xf>
    <xf numFmtId="191" fontId="0" fillId="0" borderId="23" xfId="0" applyNumberFormat="1" applyFont="1" applyBorder="1" applyAlignment="1">
      <alignment/>
    </xf>
    <xf numFmtId="191" fontId="0" fillId="0" borderId="0" xfId="0" applyNumberFormat="1" applyFont="1" applyAlignment="1">
      <alignment/>
    </xf>
    <xf numFmtId="191" fontId="0" fillId="0" borderId="0" xfId="0" applyNumberFormat="1" applyFont="1" applyBorder="1" applyAlignment="1">
      <alignment/>
    </xf>
    <xf numFmtId="191" fontId="0" fillId="0" borderId="0" xfId="0" applyNumberFormat="1" applyFont="1" applyBorder="1" applyAlignment="1">
      <alignment horizontal="right"/>
    </xf>
    <xf numFmtId="191" fontId="0" fillId="0" borderId="0" xfId="0" applyNumberFormat="1" applyFont="1" applyAlignment="1">
      <alignment horizontal="right"/>
    </xf>
    <xf numFmtId="191" fontId="0" fillId="0" borderId="22" xfId="0" applyNumberFormat="1" applyFont="1" applyBorder="1" applyAlignment="1">
      <alignment/>
    </xf>
    <xf numFmtId="0" fontId="0" fillId="0" borderId="0" xfId="0" applyFont="1" applyAlignment="1">
      <alignment horizontal="justify" vertical="center" wrapText="1"/>
    </xf>
    <xf numFmtId="0" fontId="0" fillId="0" borderId="0" xfId="0" applyFont="1" applyAlignment="1">
      <alignment horizontal="center" vertical="center" wrapText="1"/>
    </xf>
    <xf numFmtId="191" fontId="0" fillId="0" borderId="0" xfId="0" applyNumberFormat="1" applyFont="1" applyFill="1" applyAlignment="1">
      <alignment horizontal="justify" vertical="center" wrapText="1"/>
    </xf>
    <xf numFmtId="0" fontId="0" fillId="0" borderId="3" xfId="0" applyFont="1" applyBorder="1" applyAlignment="1">
      <alignment horizontal="center" vertical="center" wrapText="1"/>
    </xf>
    <xf numFmtId="0" fontId="34" fillId="0" borderId="0" xfId="0" applyFont="1" applyFill="1" applyAlignment="1">
      <alignment horizontal="justify" vertical="center" wrapText="1"/>
    </xf>
    <xf numFmtId="0" fontId="0" fillId="0" borderId="0" xfId="0" applyFont="1" applyBorder="1" applyAlignment="1">
      <alignment horizontal="center" vertical="center" wrapText="1"/>
    </xf>
    <xf numFmtId="191" fontId="0" fillId="0" borderId="0" xfId="54" applyNumberFormat="1" applyFont="1" applyBorder="1" applyAlignment="1">
      <alignment horizontal="left" vertical="center" wrapText="1" indent="2"/>
    </xf>
    <xf numFmtId="191" fontId="0" fillId="0" borderId="0" xfId="0" applyNumberFormat="1" applyFont="1" applyBorder="1" applyAlignment="1">
      <alignment horizontal="center" vertical="center" wrapText="1"/>
    </xf>
    <xf numFmtId="191" fontId="33" fillId="0" borderId="0" xfId="54" applyNumberFormat="1" applyFont="1" applyBorder="1" applyAlignment="1">
      <alignment horizontal="left" vertical="center" wrapText="1" indent="2"/>
    </xf>
    <xf numFmtId="191" fontId="0" fillId="0" borderId="0" xfId="54" applyNumberFormat="1" applyFont="1" applyAlignment="1">
      <alignment horizontal="justify" vertical="center" wrapText="1"/>
    </xf>
    <xf numFmtId="191" fontId="0" fillId="0" borderId="0" xfId="0" applyNumberFormat="1" applyFont="1" applyAlignment="1">
      <alignment horizontal="justify" vertical="center" wrapText="1"/>
    </xf>
    <xf numFmtId="191" fontId="0" fillId="0" borderId="0" xfId="0" applyNumberFormat="1" applyFont="1" applyAlignment="1" quotePrefix="1">
      <alignment/>
    </xf>
    <xf numFmtId="191" fontId="0" fillId="0" borderId="23" xfId="0" applyNumberFormat="1" applyFont="1" applyFill="1" applyBorder="1" applyAlignment="1">
      <alignment/>
    </xf>
    <xf numFmtId="43" fontId="0" fillId="0" borderId="0" xfId="54" applyNumberFormat="1" applyFont="1" applyAlignment="1">
      <alignment/>
    </xf>
    <xf numFmtId="191" fontId="0" fillId="0" borderId="0" xfId="54" applyNumberFormat="1" applyFont="1" applyAlignment="1">
      <alignment horizontal="right"/>
    </xf>
    <xf numFmtId="0" fontId="0" fillId="0" borderId="6" xfId="0" applyBorder="1" applyAlignment="1">
      <alignment horizontal="center"/>
    </xf>
    <xf numFmtId="191" fontId="0" fillId="0" borderId="22" xfId="54" applyNumberFormat="1" applyFont="1" applyFill="1" applyBorder="1" applyAlignment="1">
      <alignment/>
    </xf>
    <xf numFmtId="191" fontId="0" fillId="0" borderId="0" xfId="54" applyNumberFormat="1" applyFont="1" applyFill="1" applyAlignment="1">
      <alignment/>
    </xf>
    <xf numFmtId="191" fontId="0" fillId="0" borderId="0" xfId="0" applyNumberFormat="1" applyAlignment="1">
      <alignment/>
    </xf>
    <xf numFmtId="3" fontId="8" fillId="0" borderId="0" xfId="0" applyNumberFormat="1" applyFont="1" applyAlignment="1">
      <alignment/>
    </xf>
    <xf numFmtId="3" fontId="0" fillId="0" borderId="0" xfId="0" applyNumberFormat="1" applyAlignment="1">
      <alignment/>
    </xf>
    <xf numFmtId="0" fontId="39" fillId="0" borderId="0" xfId="0" applyFont="1" applyAlignment="1">
      <alignment/>
    </xf>
    <xf numFmtId="0" fontId="0"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191" fontId="0" fillId="0" borderId="0" xfId="54" applyNumberFormat="1" applyFont="1" applyAlignment="1">
      <alignment/>
    </xf>
    <xf numFmtId="191" fontId="0" fillId="0" borderId="0" xfId="54" applyNumberFormat="1" applyFont="1" applyBorder="1" applyAlignment="1">
      <alignment/>
    </xf>
    <xf numFmtId="191" fontId="0" fillId="0" borderId="3" xfId="54" applyNumberFormat="1" applyFont="1" applyBorder="1" applyAlignment="1">
      <alignment/>
    </xf>
    <xf numFmtId="191" fontId="0" fillId="0" borderId="23" xfId="54" applyNumberFormat="1" applyFont="1" applyFill="1" applyBorder="1" applyAlignment="1">
      <alignment/>
    </xf>
    <xf numFmtId="0" fontId="32" fillId="0" borderId="0" xfId="0" applyFont="1" applyFill="1" applyAlignment="1">
      <alignment horizontal="center"/>
    </xf>
    <xf numFmtId="43" fontId="0" fillId="0" borderId="0" xfId="54" applyFont="1" applyAlignment="1">
      <alignment/>
    </xf>
    <xf numFmtId="43" fontId="0" fillId="0" borderId="0" xfId="0" applyNumberFormat="1" applyAlignment="1">
      <alignment/>
    </xf>
    <xf numFmtId="43" fontId="0" fillId="0" borderId="0" xfId="54" applyFont="1" applyAlignment="1">
      <alignment/>
    </xf>
    <xf numFmtId="37" fontId="0" fillId="0" borderId="0" xfId="54" applyNumberFormat="1" applyFont="1" applyBorder="1" applyAlignment="1">
      <alignment/>
    </xf>
    <xf numFmtId="0" fontId="14" fillId="0" borderId="0" xfId="0" applyFont="1" applyBorder="1" applyAlignment="1">
      <alignment/>
    </xf>
    <xf numFmtId="0" fontId="8" fillId="0" borderId="0" xfId="0" applyFont="1" applyAlignment="1">
      <alignment/>
    </xf>
    <xf numFmtId="0" fontId="0" fillId="0" borderId="0" xfId="0" applyFont="1" applyAlignment="1">
      <alignment vertical="top" wrapText="1"/>
    </xf>
    <xf numFmtId="0" fontId="0" fillId="0" borderId="0" xfId="95" applyFont="1">
      <alignment/>
      <protection/>
    </xf>
    <xf numFmtId="37" fontId="0" fillId="0" borderId="0" xfId="95" applyNumberFormat="1" applyFont="1">
      <alignment/>
      <protection/>
    </xf>
    <xf numFmtId="37" fontId="0" fillId="0" borderId="0" xfId="95" applyNumberFormat="1" applyFont="1" applyFill="1">
      <alignment/>
      <protection/>
    </xf>
    <xf numFmtId="43" fontId="0" fillId="0" borderId="0" xfId="60" applyFont="1" applyAlignment="1">
      <alignment/>
    </xf>
    <xf numFmtId="0" fontId="0" fillId="0" borderId="0" xfId="95" applyFont="1" applyFill="1">
      <alignment/>
      <protection/>
    </xf>
    <xf numFmtId="191" fontId="0" fillId="0" borderId="3" xfId="60" applyNumberFormat="1" applyFont="1" applyFill="1" applyBorder="1" applyAlignment="1">
      <alignment/>
    </xf>
    <xf numFmtId="191" fontId="0" fillId="0" borderId="0" xfId="60" applyNumberFormat="1" applyFont="1" applyFill="1" applyAlignment="1">
      <alignment/>
    </xf>
    <xf numFmtId="191" fontId="0" fillId="0" borderId="0" xfId="60" applyNumberFormat="1" applyFont="1" applyFill="1" applyBorder="1" applyAlignment="1">
      <alignment/>
    </xf>
    <xf numFmtId="0" fontId="0" fillId="0" borderId="0" xfId="0" applyFont="1" applyFill="1" applyAlignment="1">
      <alignment horizontal="left" vertical="top"/>
    </xf>
    <xf numFmtId="0" fontId="0" fillId="0" borderId="0" xfId="0" applyAlignment="1">
      <alignment vertical="top" wrapText="1"/>
    </xf>
    <xf numFmtId="0" fontId="0" fillId="0" borderId="0" xfId="0" applyFont="1" applyFill="1" applyAlignment="1">
      <alignment horizontal="justify" vertical="top" wrapText="1"/>
    </xf>
    <xf numFmtId="0" fontId="0" fillId="0" borderId="17" xfId="0" applyFont="1" applyBorder="1" applyAlignment="1">
      <alignment/>
    </xf>
    <xf numFmtId="0" fontId="0" fillId="0" borderId="24" xfId="0" applyFont="1" applyBorder="1" applyAlignment="1">
      <alignment/>
    </xf>
    <xf numFmtId="0" fontId="0" fillId="0" borderId="21" xfId="0" applyFont="1" applyBorder="1" applyAlignment="1">
      <alignment/>
    </xf>
    <xf numFmtId="0" fontId="40" fillId="0" borderId="0" xfId="0" applyFont="1" applyAlignment="1">
      <alignment/>
    </xf>
    <xf numFmtId="191" fontId="0" fillId="0" borderId="0" xfId="0" applyNumberFormat="1" applyFont="1" applyFill="1" applyBorder="1" applyAlignment="1">
      <alignment/>
    </xf>
    <xf numFmtId="0" fontId="0" fillId="0" borderId="0" xfId="0" applyFont="1" applyBorder="1" applyAlignment="1">
      <alignment horizontal="center"/>
    </xf>
    <xf numFmtId="0" fontId="0" fillId="0" borderId="0" xfId="0" applyFont="1" applyAlignment="1">
      <alignment horizontal="center" vertical="center" wrapText="1"/>
    </xf>
    <xf numFmtId="191" fontId="0" fillId="0" borderId="0" xfId="54" applyNumberFormat="1" applyFont="1" applyAlignment="1">
      <alignment/>
    </xf>
    <xf numFmtId="0" fontId="32" fillId="0" borderId="0" xfId="0" applyFont="1" applyAlignment="1">
      <alignment horizontal="left"/>
    </xf>
    <xf numFmtId="0" fontId="42" fillId="0" borderId="0" xfId="95" applyFont="1">
      <alignment/>
      <protection/>
    </xf>
    <xf numFmtId="191" fontId="42" fillId="0" borderId="0" xfId="95" applyNumberFormat="1" applyFont="1">
      <alignment/>
      <protection/>
    </xf>
    <xf numFmtId="37" fontId="42" fillId="0" borderId="0" xfId="95" applyNumberFormat="1" applyFont="1">
      <alignment/>
      <protection/>
    </xf>
    <xf numFmtId="37" fontId="42" fillId="0" borderId="0" xfId="95" applyNumberFormat="1" applyFont="1" applyFill="1">
      <alignment/>
      <protection/>
    </xf>
    <xf numFmtId="0" fontId="43" fillId="0" borderId="0" xfId="95" applyFont="1">
      <alignment/>
      <protection/>
    </xf>
    <xf numFmtId="0" fontId="32" fillId="0" borderId="0" xfId="0" applyFont="1" applyAlignment="1">
      <alignment/>
    </xf>
    <xf numFmtId="0" fontId="0" fillId="0" borderId="0" xfId="0" applyAlignment="1">
      <alignment/>
    </xf>
    <xf numFmtId="0" fontId="0" fillId="0" borderId="15" xfId="0" applyFont="1" applyBorder="1" applyAlignment="1">
      <alignment/>
    </xf>
    <xf numFmtId="0" fontId="0" fillId="0" borderId="25" xfId="0" applyFont="1" applyBorder="1" applyAlignment="1">
      <alignment/>
    </xf>
    <xf numFmtId="37" fontId="0" fillId="0" borderId="17" xfId="0" applyNumberFormat="1" applyFont="1" applyBorder="1" applyAlignment="1">
      <alignment/>
    </xf>
    <xf numFmtId="37" fontId="0" fillId="0" borderId="18" xfId="0" applyNumberFormat="1" applyFont="1" applyBorder="1" applyAlignment="1">
      <alignment/>
    </xf>
    <xf numFmtId="0" fontId="0" fillId="0" borderId="19" xfId="0" applyFont="1" applyBorder="1" applyAlignment="1">
      <alignment/>
    </xf>
    <xf numFmtId="0" fontId="0" fillId="0" borderId="16" xfId="0" applyFont="1" applyBorder="1" applyAlignment="1">
      <alignment horizontal="center"/>
    </xf>
    <xf numFmtId="43" fontId="0" fillId="0" borderId="15" xfId="54" applyFont="1" applyBorder="1" applyAlignment="1">
      <alignment/>
    </xf>
    <xf numFmtId="37" fontId="0" fillId="0" borderId="16" xfId="0" applyNumberFormat="1" applyFont="1" applyBorder="1" applyAlignment="1">
      <alignment/>
    </xf>
    <xf numFmtId="37" fontId="0" fillId="0" borderId="15" xfId="0" applyNumberFormat="1" applyFont="1" applyBorder="1" applyAlignment="1">
      <alignment/>
    </xf>
    <xf numFmtId="37" fontId="0" fillId="0" borderId="16" xfId="0" applyNumberFormat="1" applyFont="1" applyBorder="1" applyAlignment="1">
      <alignment/>
    </xf>
    <xf numFmtId="0" fontId="0" fillId="0" borderId="18" xfId="0" applyFont="1" applyBorder="1" applyAlignment="1">
      <alignment horizontal="center"/>
    </xf>
    <xf numFmtId="43" fontId="0" fillId="0" borderId="17" xfId="54" applyFont="1" applyBorder="1" applyAlignment="1">
      <alignment/>
    </xf>
    <xf numFmtId="37" fontId="0" fillId="0" borderId="18" xfId="0" applyNumberFormat="1" applyFont="1" applyBorder="1" applyAlignment="1">
      <alignment/>
    </xf>
    <xf numFmtId="37" fontId="0" fillId="0" borderId="18" xfId="0" applyNumberFormat="1" applyFont="1" applyFill="1" applyBorder="1" applyAlignment="1">
      <alignment/>
    </xf>
    <xf numFmtId="37" fontId="0" fillId="0" borderId="0" xfId="0" applyNumberFormat="1" applyFont="1" applyFill="1" applyBorder="1" applyAlignment="1">
      <alignment/>
    </xf>
    <xf numFmtId="37" fontId="0" fillId="0" borderId="18" xfId="0" applyNumberFormat="1" applyFont="1" applyFill="1" applyBorder="1" applyAlignment="1">
      <alignment/>
    </xf>
    <xf numFmtId="39" fontId="0" fillId="0" borderId="18" xfId="0" applyNumberFormat="1" applyFont="1" applyBorder="1" applyAlignment="1">
      <alignment/>
    </xf>
    <xf numFmtId="39" fontId="0" fillId="0" borderId="0" xfId="0" applyNumberFormat="1" applyFont="1" applyBorder="1" applyAlignment="1">
      <alignment/>
    </xf>
    <xf numFmtId="39" fontId="0" fillId="0" borderId="18" xfId="0" applyNumberFormat="1" applyFont="1" applyBorder="1" applyAlignment="1">
      <alignment/>
    </xf>
    <xf numFmtId="0" fontId="0" fillId="0" borderId="20" xfId="0" applyFont="1" applyBorder="1" applyAlignment="1">
      <alignment horizontal="center"/>
    </xf>
    <xf numFmtId="43" fontId="0" fillId="0" borderId="19" xfId="54" applyFont="1" applyBorder="1" applyAlignment="1">
      <alignment/>
    </xf>
    <xf numFmtId="37" fontId="0" fillId="0" borderId="20" xfId="0" applyNumberFormat="1" applyFont="1" applyBorder="1" applyAlignment="1">
      <alignment horizontal="center"/>
    </xf>
    <xf numFmtId="37" fontId="0" fillId="0" borderId="19" xfId="0" applyNumberFormat="1" applyFont="1" applyBorder="1" applyAlignment="1">
      <alignment horizontal="center"/>
    </xf>
    <xf numFmtId="0" fontId="0" fillId="0" borderId="26" xfId="0" applyFont="1" applyBorder="1" applyAlignment="1">
      <alignment horizontal="center"/>
    </xf>
    <xf numFmtId="0" fontId="0" fillId="0" borderId="6" xfId="0" applyFont="1" applyBorder="1" applyAlignment="1">
      <alignment/>
    </xf>
    <xf numFmtId="37" fontId="0" fillId="0" borderId="6" xfId="0" applyNumberFormat="1" applyFont="1" applyBorder="1" applyAlignment="1">
      <alignment/>
    </xf>
    <xf numFmtId="0" fontId="0" fillId="0" borderId="0" xfId="0" applyFont="1" applyAlignment="1">
      <alignment horizontal="center"/>
    </xf>
    <xf numFmtId="0" fontId="0" fillId="0" borderId="10" xfId="0" applyFont="1" applyBorder="1" applyAlignment="1">
      <alignment horizontal="center" vertical="center"/>
    </xf>
    <xf numFmtId="43" fontId="0" fillId="0" borderId="26" xfId="54" applyFont="1" applyBorder="1" applyAlignment="1">
      <alignment vertical="center" wrapText="1"/>
    </xf>
    <xf numFmtId="37" fontId="0" fillId="0" borderId="20" xfId="0" applyNumberFormat="1" applyFont="1" applyBorder="1" applyAlignment="1">
      <alignment/>
    </xf>
    <xf numFmtId="37" fontId="0" fillId="0" borderId="20" xfId="0" applyNumberFormat="1" applyFont="1" applyBorder="1" applyAlignment="1">
      <alignment/>
    </xf>
    <xf numFmtId="191" fontId="0" fillId="0" borderId="0" xfId="54" applyNumberFormat="1" applyFont="1" applyFill="1" applyBorder="1" applyAlignment="1">
      <alignment horizontal="left" vertical="center" wrapText="1" indent="2"/>
    </xf>
    <xf numFmtId="191" fontId="0" fillId="0" borderId="23" xfId="54" applyNumberFormat="1" applyFont="1" applyBorder="1" applyAlignment="1">
      <alignment/>
    </xf>
    <xf numFmtId="0" fontId="0" fillId="0" borderId="0" xfId="0" applyFont="1" applyAlignment="1">
      <alignment horizontal="left" wrapText="1"/>
    </xf>
    <xf numFmtId="0" fontId="33" fillId="0" borderId="0" xfId="0" applyFont="1" applyAlignment="1">
      <alignment/>
    </xf>
    <xf numFmtId="191" fontId="0" fillId="0" borderId="3" xfId="60" applyNumberFormat="1" applyFont="1" applyBorder="1" applyAlignment="1">
      <alignment/>
    </xf>
    <xf numFmtId="191" fontId="0" fillId="0" borderId="0" xfId="60" applyNumberFormat="1" applyFont="1" applyAlignment="1">
      <alignment/>
    </xf>
    <xf numFmtId="191" fontId="0" fillId="0" borderId="0" xfId="60" applyNumberFormat="1" applyFont="1" applyBorder="1" applyAlignment="1">
      <alignment/>
    </xf>
    <xf numFmtId="191" fontId="0" fillId="0" borderId="23" xfId="60" applyNumberFormat="1" applyFont="1" applyBorder="1" applyAlignment="1">
      <alignment/>
    </xf>
    <xf numFmtId="191" fontId="0" fillId="0" borderId="22" xfId="54" applyNumberFormat="1" applyFont="1" applyFill="1" applyBorder="1" applyAlignment="1">
      <alignment horizontal="right"/>
    </xf>
    <xf numFmtId="0" fontId="44" fillId="0" borderId="0" xfId="0" applyFont="1" applyAlignment="1">
      <alignment/>
    </xf>
    <xf numFmtId="0" fontId="45" fillId="0" borderId="0" xfId="0" applyFont="1" applyAlignment="1">
      <alignment/>
    </xf>
    <xf numFmtId="0" fontId="40" fillId="0" borderId="0" xfId="0" applyFont="1" applyAlignment="1">
      <alignment/>
    </xf>
    <xf numFmtId="0" fontId="40" fillId="0" borderId="0" xfId="0" applyFont="1" applyBorder="1" applyAlignment="1">
      <alignment/>
    </xf>
    <xf numFmtId="191" fontId="0" fillId="0" borderId="0" xfId="0" applyNumberFormat="1" applyBorder="1" applyAlignment="1">
      <alignment/>
    </xf>
    <xf numFmtId="37" fontId="0" fillId="0" borderId="19" xfId="0" applyNumberFormat="1" applyFont="1" applyBorder="1" applyAlignment="1">
      <alignment/>
    </xf>
    <xf numFmtId="37" fontId="28" fillId="0" borderId="3" xfId="0" applyNumberFormat="1" applyFont="1" applyBorder="1" applyAlignment="1">
      <alignment/>
    </xf>
    <xf numFmtId="37" fontId="42" fillId="24" borderId="0" xfId="0" applyNumberFormat="1" applyFont="1" applyFill="1" applyBorder="1" applyAlignment="1">
      <alignment/>
    </xf>
    <xf numFmtId="0" fontId="43" fillId="24" borderId="0" xfId="0" applyFont="1" applyFill="1" applyAlignment="1">
      <alignment/>
    </xf>
    <xf numFmtId="0" fontId="43" fillId="0" borderId="0" xfId="0" applyFont="1" applyAlignment="1">
      <alignment/>
    </xf>
    <xf numFmtId="191" fontId="0" fillId="0" borderId="0" xfId="54" applyNumberFormat="1" applyFont="1" applyFill="1" applyAlignment="1">
      <alignment/>
    </xf>
    <xf numFmtId="191" fontId="0" fillId="0" borderId="3" xfId="54" applyNumberFormat="1" applyFont="1" applyFill="1" applyBorder="1" applyAlignment="1">
      <alignment/>
    </xf>
    <xf numFmtId="191" fontId="8" fillId="0" borderId="0" xfId="0" applyNumberFormat="1" applyFont="1" applyAlignment="1">
      <alignment/>
    </xf>
    <xf numFmtId="193" fontId="8" fillId="0" borderId="0" xfId="0" applyNumberFormat="1" applyFont="1" applyAlignment="1">
      <alignment/>
    </xf>
    <xf numFmtId="0" fontId="42" fillId="0" borderId="0" xfId="0" applyFont="1" applyAlignment="1">
      <alignment/>
    </xf>
    <xf numFmtId="0" fontId="31" fillId="0" borderId="0" xfId="0" applyFont="1" applyAlignment="1">
      <alignment/>
    </xf>
    <xf numFmtId="15" fontId="29" fillId="0" borderId="0" xfId="0" applyNumberFormat="1" applyFont="1" applyBorder="1" applyAlignment="1" quotePrefix="1">
      <alignment horizontal="center"/>
    </xf>
    <xf numFmtId="37" fontId="29" fillId="0" borderId="0" xfId="0" applyNumberFormat="1" applyFont="1" applyAlignment="1">
      <alignment/>
    </xf>
    <xf numFmtId="39" fontId="42" fillId="0" borderId="0" xfId="0" applyNumberFormat="1" applyFont="1" applyAlignment="1">
      <alignment/>
    </xf>
    <xf numFmtId="191" fontId="42" fillId="0" borderId="0" xfId="0" applyNumberFormat="1" applyFont="1" applyAlignment="1">
      <alignment/>
    </xf>
    <xf numFmtId="191" fontId="42" fillId="0" borderId="0" xfId="98" applyNumberFormat="1" applyFont="1" applyAlignment="1">
      <alignment/>
    </xf>
    <xf numFmtId="0" fontId="31" fillId="0" borderId="0" xfId="0" applyFont="1" applyFill="1" applyAlignment="1">
      <alignment/>
    </xf>
    <xf numFmtId="191" fontId="44" fillId="0" borderId="0" xfId="54" applyNumberFormat="1" applyFont="1" applyAlignment="1">
      <alignment/>
    </xf>
    <xf numFmtId="191" fontId="28" fillId="0" borderId="0" xfId="0" applyNumberFormat="1" applyFont="1" applyAlignment="1">
      <alignment/>
    </xf>
    <xf numFmtId="39" fontId="31" fillId="0" borderId="0" xfId="0" applyNumberFormat="1" applyFont="1" applyAlignment="1">
      <alignment/>
    </xf>
    <xf numFmtId="191" fontId="0" fillId="0" borderId="0" xfId="95" applyNumberFormat="1" applyFont="1">
      <alignment/>
      <protection/>
    </xf>
    <xf numFmtId="191" fontId="0" fillId="0" borderId="3" xfId="95" applyNumberFormat="1" applyFont="1" applyBorder="1">
      <alignment/>
      <protection/>
    </xf>
    <xf numFmtId="191" fontId="0" fillId="0" borderId="23" xfId="60" applyNumberFormat="1" applyFont="1" applyFill="1" applyBorder="1" applyAlignment="1">
      <alignment/>
    </xf>
    <xf numFmtId="0" fontId="29" fillId="0" borderId="0" xfId="95" applyFont="1">
      <alignment/>
      <protection/>
    </xf>
    <xf numFmtId="0" fontId="28" fillId="0" borderId="0" xfId="95" applyFont="1">
      <alignment/>
      <protection/>
    </xf>
    <xf numFmtId="37" fontId="28" fillId="0" borderId="0" xfId="95" applyNumberFormat="1" applyFont="1">
      <alignment/>
      <protection/>
    </xf>
    <xf numFmtId="37" fontId="28" fillId="0" borderId="0" xfId="95" applyNumberFormat="1" applyFont="1" applyFill="1">
      <alignment/>
      <protection/>
    </xf>
    <xf numFmtId="0" fontId="0" fillId="0" borderId="0" xfId="0" applyFont="1" applyAlignment="1">
      <alignment horizontal="left" vertical="center"/>
    </xf>
    <xf numFmtId="0" fontId="41" fillId="0" borderId="0" xfId="0" applyFont="1" applyAlignment="1">
      <alignment/>
    </xf>
    <xf numFmtId="191" fontId="0" fillId="0" borderId="6" xfId="54" applyNumberFormat="1" applyFont="1" applyFill="1" applyBorder="1" applyAlignment="1">
      <alignment/>
    </xf>
    <xf numFmtId="191" fontId="0" fillId="0" borderId="0" xfId="54" applyNumberFormat="1" applyFont="1" applyFill="1" applyBorder="1" applyAlignment="1">
      <alignment/>
    </xf>
    <xf numFmtId="191" fontId="0" fillId="0" borderId="6" xfId="54" applyNumberFormat="1" applyFont="1" applyBorder="1" applyAlignment="1">
      <alignment/>
    </xf>
    <xf numFmtId="191" fontId="32" fillId="0" borderId="23" xfId="54" applyNumberFormat="1" applyFont="1" applyBorder="1" applyAlignment="1">
      <alignment/>
    </xf>
    <xf numFmtId="191" fontId="0" fillId="0" borderId="27" xfId="54" applyNumberFormat="1" applyFont="1" applyFill="1" applyBorder="1" applyAlignment="1">
      <alignment/>
    </xf>
    <xf numFmtId="191" fontId="0" fillId="0" borderId="23" xfId="54" applyNumberFormat="1" applyFont="1" applyBorder="1" applyAlignment="1">
      <alignment/>
    </xf>
    <xf numFmtId="0" fontId="0" fillId="0" borderId="0" xfId="0" applyFont="1" applyAlignment="1">
      <alignment horizontal="left" vertical="top" wrapText="1"/>
    </xf>
    <xf numFmtId="0" fontId="0" fillId="0" borderId="0" xfId="0" applyAlignment="1">
      <alignment horizontal="justify" vertical="center" wrapText="1"/>
    </xf>
    <xf numFmtId="0" fontId="0" fillId="0" borderId="0" xfId="0" applyFont="1" applyAlignment="1">
      <alignment/>
    </xf>
    <xf numFmtId="191" fontId="0" fillId="0" borderId="0" xfId="95" applyNumberFormat="1" applyFont="1" applyBorder="1">
      <alignment/>
      <protection/>
    </xf>
    <xf numFmtId="0" fontId="32" fillId="0" borderId="0" xfId="95" applyFont="1" applyBorder="1" applyAlignment="1">
      <alignment horizontal="center"/>
      <protection/>
    </xf>
    <xf numFmtId="37" fontId="32" fillId="0" borderId="0" xfId="95" applyNumberFormat="1" applyFont="1" applyBorder="1" applyAlignment="1">
      <alignment horizontal="center"/>
      <protection/>
    </xf>
    <xf numFmtId="0" fontId="0" fillId="0" borderId="25" xfId="0" applyBorder="1" applyAlignment="1">
      <alignment/>
    </xf>
    <xf numFmtId="0" fontId="29" fillId="0" borderId="17" xfId="0" applyFont="1" applyBorder="1" applyAlignment="1">
      <alignment horizontal="center"/>
    </xf>
    <xf numFmtId="0" fontId="29" fillId="0" borderId="24" xfId="0" applyFont="1" applyBorder="1" applyAlignment="1">
      <alignment horizontal="center"/>
    </xf>
    <xf numFmtId="16" fontId="29" fillId="0" borderId="19" xfId="0" applyNumberFormat="1" applyFont="1" applyBorder="1" applyAlignment="1" quotePrefix="1">
      <alignment horizontal="center"/>
    </xf>
    <xf numFmtId="16" fontId="29" fillId="0" borderId="0" xfId="0" applyNumberFormat="1" applyFont="1" applyBorder="1" applyAlignment="1" quotePrefix="1">
      <alignment horizontal="center"/>
    </xf>
    <xf numFmtId="16" fontId="29" fillId="0" borderId="3" xfId="0" applyNumberFormat="1" applyFont="1" applyBorder="1" applyAlignment="1" quotePrefix="1">
      <alignment horizontal="center"/>
    </xf>
    <xf numFmtId="0" fontId="0" fillId="0" borderId="24" xfId="0" applyBorder="1" applyAlignment="1">
      <alignment/>
    </xf>
    <xf numFmtId="49" fontId="29" fillId="0" borderId="17" xfId="0" applyNumberFormat="1" applyFont="1" applyBorder="1" applyAlignment="1">
      <alignment horizontal="center"/>
    </xf>
    <xf numFmtId="49" fontId="29" fillId="0" borderId="0" xfId="0" applyNumberFormat="1" applyFont="1" applyBorder="1" applyAlignment="1">
      <alignment horizontal="center"/>
    </xf>
    <xf numFmtId="0" fontId="28" fillId="0" borderId="24" xfId="0" applyFont="1" applyBorder="1" applyAlignment="1">
      <alignment/>
    </xf>
    <xf numFmtId="191" fontId="28" fillId="0" borderId="0" xfId="54" applyNumberFormat="1" applyFont="1" applyBorder="1" applyAlignment="1">
      <alignment horizontal="right"/>
    </xf>
    <xf numFmtId="191" fontId="28" fillId="0" borderId="17" xfId="54" applyNumberFormat="1" applyFont="1" applyBorder="1" applyAlignment="1">
      <alignment horizontal="right"/>
    </xf>
    <xf numFmtId="0" fontId="8" fillId="0" borderId="0" xfId="0" applyFont="1" applyBorder="1" applyAlignment="1">
      <alignment/>
    </xf>
    <xf numFmtId="191" fontId="28" fillId="0" borderId="24" xfId="54" applyNumberFormat="1" applyFont="1" applyBorder="1" applyAlignment="1">
      <alignment horizontal="right"/>
    </xf>
    <xf numFmtId="191" fontId="28" fillId="0" borderId="19" xfId="54" applyNumberFormat="1" applyFont="1" applyBorder="1" applyAlignment="1">
      <alignment horizontal="right"/>
    </xf>
    <xf numFmtId="191" fontId="28" fillId="0" borderId="3" xfId="54" applyNumberFormat="1" applyFont="1" applyBorder="1" applyAlignment="1">
      <alignment horizontal="right"/>
    </xf>
    <xf numFmtId="0" fontId="41" fillId="0" borderId="0" xfId="0" applyFont="1" applyBorder="1" applyAlignment="1">
      <alignment/>
    </xf>
    <xf numFmtId="191" fontId="28" fillId="0" borderId="0" xfId="54" applyNumberFormat="1" applyFont="1" applyFill="1" applyBorder="1" applyAlignment="1">
      <alignment horizontal="right"/>
    </xf>
    <xf numFmtId="191" fontId="28" fillId="0" borderId="17" xfId="54" applyNumberFormat="1" applyFont="1" applyFill="1" applyBorder="1" applyAlignment="1">
      <alignment horizontal="right"/>
    </xf>
    <xf numFmtId="191" fontId="28" fillId="0" borderId="24" xfId="54" applyNumberFormat="1" applyFont="1" applyFill="1" applyBorder="1" applyAlignment="1">
      <alignment horizontal="right"/>
    </xf>
    <xf numFmtId="191" fontId="28" fillId="0" borderId="3" xfId="54" applyNumberFormat="1" applyFont="1" applyFill="1" applyBorder="1" applyAlignment="1">
      <alignment horizontal="right"/>
    </xf>
    <xf numFmtId="191" fontId="28" fillId="0" borderId="19" xfId="54" applyNumberFormat="1" applyFont="1" applyFill="1" applyBorder="1" applyAlignment="1">
      <alignment horizontal="right"/>
    </xf>
    <xf numFmtId="191" fontId="31" fillId="0" borderId="0" xfId="54" applyNumberFormat="1" applyFont="1" applyFill="1" applyBorder="1" applyAlignment="1" applyProtection="1">
      <alignment vertical="center"/>
      <protection/>
    </xf>
    <xf numFmtId="191" fontId="31" fillId="0" borderId="3" xfId="54" applyNumberFormat="1" applyFont="1" applyFill="1" applyBorder="1" applyAlignment="1" applyProtection="1">
      <alignment vertical="center"/>
      <protection/>
    </xf>
    <xf numFmtId="0" fontId="32" fillId="0" borderId="0" xfId="0" applyFont="1" applyBorder="1" applyAlignment="1">
      <alignment/>
    </xf>
    <xf numFmtId="191" fontId="31" fillId="0" borderId="17" xfId="54" applyNumberFormat="1" applyFont="1" applyFill="1" applyBorder="1" applyAlignment="1" applyProtection="1">
      <alignment vertical="center"/>
      <protection/>
    </xf>
    <xf numFmtId="191" fontId="28" fillId="0" borderId="28" xfId="54" applyNumberFormat="1" applyFont="1" applyBorder="1" applyAlignment="1">
      <alignment horizontal="right"/>
    </xf>
    <xf numFmtId="191" fontId="28" fillId="0" borderId="23" xfId="54" applyNumberFormat="1" applyFont="1" applyBorder="1" applyAlignment="1">
      <alignment horizontal="right"/>
    </xf>
    <xf numFmtId="0" fontId="0" fillId="0" borderId="0" xfId="0" applyFont="1" applyBorder="1" applyAlignment="1">
      <alignment/>
    </xf>
    <xf numFmtId="191" fontId="31" fillId="0" borderId="19" xfId="54" applyNumberFormat="1" applyFont="1" applyFill="1" applyBorder="1" applyAlignment="1" applyProtection="1">
      <alignment vertical="center"/>
      <protection/>
    </xf>
    <xf numFmtId="191" fontId="31" fillId="0" borderId="0" xfId="54" applyNumberFormat="1" applyFont="1" applyFill="1" applyBorder="1" applyAlignment="1" applyProtection="1">
      <alignment/>
      <protection/>
    </xf>
    <xf numFmtId="191" fontId="31" fillId="0" borderId="27" xfId="54" applyNumberFormat="1" applyFont="1" applyFill="1" applyBorder="1" applyAlignment="1" applyProtection="1">
      <alignment/>
      <protection/>
    </xf>
    <xf numFmtId="191" fontId="31" fillId="0" borderId="15" xfId="54" applyNumberFormat="1" applyFont="1" applyFill="1" applyBorder="1" applyAlignment="1" applyProtection="1">
      <alignment/>
      <protection/>
    </xf>
    <xf numFmtId="191" fontId="31" fillId="0" borderId="6" xfId="54" applyNumberFormat="1" applyFont="1" applyFill="1" applyBorder="1" applyAlignment="1" applyProtection="1">
      <alignment vertical="center"/>
      <protection/>
    </xf>
    <xf numFmtId="191" fontId="31" fillId="0" borderId="26" xfId="54" applyNumberFormat="1" applyFont="1" applyFill="1" applyBorder="1" applyAlignment="1" applyProtection="1">
      <alignment vertical="center"/>
      <protection/>
    </xf>
    <xf numFmtId="191" fontId="28" fillId="0" borderId="0" xfId="54" applyNumberFormat="1" applyFont="1" applyFill="1" applyBorder="1" applyAlignment="1" applyProtection="1">
      <alignment vertical="center"/>
      <protection/>
    </xf>
    <xf numFmtId="191" fontId="28" fillId="0" borderId="17" xfId="54" applyNumberFormat="1" applyFont="1" applyFill="1" applyBorder="1" applyAlignment="1" applyProtection="1">
      <alignment vertical="center"/>
      <protection/>
    </xf>
    <xf numFmtId="191" fontId="28" fillId="0" borderId="23" xfId="54" applyNumberFormat="1" applyFont="1" applyFill="1" applyBorder="1" applyAlignment="1" applyProtection="1">
      <alignment vertical="center"/>
      <protection/>
    </xf>
    <xf numFmtId="191" fontId="28" fillId="0" borderId="28" xfId="54" applyNumberFormat="1" applyFont="1" applyFill="1" applyBorder="1" applyAlignment="1" applyProtection="1">
      <alignment vertical="center"/>
      <protection/>
    </xf>
    <xf numFmtId="191" fontId="31" fillId="0" borderId="23" xfId="54" applyNumberFormat="1" applyFont="1" applyFill="1" applyBorder="1" applyAlignment="1" applyProtection="1">
      <alignment vertical="center"/>
      <protection/>
    </xf>
    <xf numFmtId="191" fontId="28" fillId="0" borderId="24" xfId="54" applyNumberFormat="1" applyFont="1" applyFill="1" applyBorder="1" applyAlignment="1" applyProtection="1">
      <alignment vertical="center"/>
      <protection/>
    </xf>
    <xf numFmtId="191" fontId="35" fillId="0" borderId="0" xfId="54" applyNumberFormat="1" applyFont="1" applyBorder="1" applyAlignment="1">
      <alignment horizontal="right"/>
    </xf>
    <xf numFmtId="191" fontId="33" fillId="0" borderId="17" xfId="0" applyNumberFormat="1" applyFont="1" applyBorder="1" applyAlignment="1">
      <alignment/>
    </xf>
    <xf numFmtId="191" fontId="35" fillId="0" borderId="0" xfId="54" applyNumberFormat="1" applyFont="1" applyFill="1" applyBorder="1" applyAlignment="1" applyProtection="1">
      <alignment vertical="center"/>
      <protection/>
    </xf>
    <xf numFmtId="191" fontId="33" fillId="0" borderId="24" xfId="0" applyNumberFormat="1" applyFont="1" applyBorder="1" applyAlignment="1">
      <alignment/>
    </xf>
    <xf numFmtId="191" fontId="35" fillId="0" borderId="17" xfId="54" applyNumberFormat="1" applyFont="1" applyFill="1" applyBorder="1" applyAlignment="1" applyProtection="1">
      <alignment vertical="center"/>
      <protection/>
    </xf>
    <xf numFmtId="191" fontId="35" fillId="0" borderId="24" xfId="54" applyNumberFormat="1" applyFont="1" applyBorder="1" applyAlignment="1">
      <alignment horizontal="right"/>
    </xf>
    <xf numFmtId="191" fontId="0" fillId="0" borderId="0" xfId="0" applyNumberFormat="1" applyFont="1" applyBorder="1" applyAlignment="1">
      <alignment/>
    </xf>
    <xf numFmtId="191" fontId="0" fillId="0" borderId="17" xfId="0" applyNumberFormat="1" applyFont="1" applyBorder="1" applyAlignment="1">
      <alignment/>
    </xf>
    <xf numFmtId="191" fontId="0" fillId="0" borderId="24" xfId="0" applyNumberFormat="1" applyFont="1" applyBorder="1" applyAlignment="1">
      <alignment/>
    </xf>
    <xf numFmtId="37" fontId="32" fillId="0" borderId="0" xfId="0" applyNumberFormat="1" applyFont="1" applyBorder="1" applyAlignment="1">
      <alignment vertical="center"/>
    </xf>
    <xf numFmtId="37" fontId="28" fillId="0" borderId="24" xfId="0" applyNumberFormat="1" applyFont="1" applyBorder="1" applyAlignment="1">
      <alignment horizontal="right"/>
    </xf>
    <xf numFmtId="39" fontId="28" fillId="0" borderId="17" xfId="0" applyNumberFormat="1" applyFont="1" applyBorder="1" applyAlignment="1">
      <alignment horizontal="center"/>
    </xf>
    <xf numFmtId="39" fontId="28" fillId="0" borderId="0" xfId="0" applyNumberFormat="1" applyFont="1" applyFill="1" applyBorder="1" applyAlignment="1" applyProtection="1">
      <alignment horizontal="center" vertical="center"/>
      <protection/>
    </xf>
    <xf numFmtId="39" fontId="28" fillId="0" borderId="17" xfId="0" applyNumberFormat="1" applyFont="1" applyFill="1" applyBorder="1" applyAlignment="1" applyProtection="1">
      <alignment horizontal="center" vertical="center"/>
      <protection/>
    </xf>
    <xf numFmtId="37" fontId="0" fillId="0" borderId="0" xfId="0" applyNumberFormat="1" applyFont="1" applyBorder="1" applyAlignment="1">
      <alignment vertical="center"/>
    </xf>
    <xf numFmtId="0" fontId="28" fillId="0" borderId="17" xfId="0" applyFont="1" applyBorder="1" applyAlignment="1">
      <alignment horizontal="center"/>
    </xf>
    <xf numFmtId="37" fontId="28" fillId="0" borderId="24" xfId="0" applyNumberFormat="1" applyFont="1" applyBorder="1" applyAlignment="1">
      <alignment horizontal="right" vertical="center"/>
    </xf>
    <xf numFmtId="0" fontId="28" fillId="0" borderId="19" xfId="0" applyFont="1" applyBorder="1" applyAlignment="1">
      <alignment/>
    </xf>
    <xf numFmtId="0" fontId="35" fillId="0" borderId="3" xfId="0" applyFont="1" applyBorder="1" applyAlignment="1">
      <alignment/>
    </xf>
    <xf numFmtId="0" fontId="35" fillId="0" borderId="19" xfId="0" applyFont="1" applyBorder="1" applyAlignment="1">
      <alignment/>
    </xf>
    <xf numFmtId="0" fontId="0" fillId="0" borderId="3" xfId="0" applyFont="1" applyBorder="1" applyAlignment="1">
      <alignment/>
    </xf>
    <xf numFmtId="0" fontId="28" fillId="0" borderId="3" xfId="0" applyFont="1" applyBorder="1" applyAlignment="1">
      <alignment/>
    </xf>
    <xf numFmtId="0" fontId="29" fillId="0" borderId="15" xfId="0" applyFont="1" applyBorder="1" applyAlignment="1">
      <alignment horizontal="center"/>
    </xf>
    <xf numFmtId="0" fontId="29" fillId="0" borderId="27" xfId="0" applyFont="1" applyBorder="1" applyAlignment="1">
      <alignment horizontal="center"/>
    </xf>
    <xf numFmtId="0" fontId="0" fillId="0" borderId="0" xfId="0" applyFont="1" applyFill="1" applyAlignment="1">
      <alignment horizontal="center"/>
    </xf>
    <xf numFmtId="0" fontId="0" fillId="0" borderId="3" xfId="0" applyFont="1" applyFill="1" applyBorder="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horizontal="center" vertical="top" wrapText="1"/>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Alignment="1">
      <alignment horizontal="right" vertical="top"/>
    </xf>
    <xf numFmtId="15" fontId="29" fillId="0" borderId="0" xfId="0" applyNumberFormat="1" applyFont="1" applyBorder="1" applyAlignment="1">
      <alignment horizontal="center"/>
    </xf>
    <xf numFmtId="15" fontId="32" fillId="0" borderId="0" xfId="0" applyNumberFormat="1" applyFont="1" applyBorder="1" applyAlignment="1" quotePrefix="1">
      <alignment horizontal="center"/>
    </xf>
    <xf numFmtId="0" fontId="0" fillId="0" borderId="0" xfId="0" applyFont="1" applyAlignment="1">
      <alignment vertical="top"/>
    </xf>
    <xf numFmtId="0" fontId="32" fillId="0" borderId="0" xfId="94" applyFont="1">
      <alignment/>
      <protection/>
    </xf>
    <xf numFmtId="0" fontId="0" fillId="0" borderId="0" xfId="94" applyFont="1">
      <alignment/>
      <protection/>
    </xf>
    <xf numFmtId="0" fontId="0" fillId="0" borderId="0" xfId="94" applyFont="1" applyAlignment="1">
      <alignment horizontal="center"/>
      <protection/>
    </xf>
    <xf numFmtId="39" fontId="0" fillId="0" borderId="0" xfId="94" applyNumberFormat="1" applyFont="1">
      <alignment/>
      <protection/>
    </xf>
    <xf numFmtId="0" fontId="0" fillId="0" borderId="0" xfId="94" applyFont="1" applyAlignment="1">
      <alignment horizontal="left"/>
      <protection/>
    </xf>
    <xf numFmtId="0" fontId="0" fillId="0" borderId="0" xfId="94" applyFont="1" applyAlignment="1" quotePrefix="1">
      <alignment horizontal="left"/>
      <protection/>
    </xf>
    <xf numFmtId="0" fontId="33" fillId="0" borderId="0" xfId="94" applyFont="1">
      <alignment/>
      <protection/>
    </xf>
    <xf numFmtId="0" fontId="32" fillId="0" borderId="0" xfId="94" applyFont="1" applyAlignment="1" quotePrefix="1">
      <alignment horizontal="left"/>
      <protection/>
    </xf>
    <xf numFmtId="0" fontId="32" fillId="0" borderId="0" xfId="94" applyFont="1" applyAlignment="1">
      <alignment horizontal="left"/>
      <protection/>
    </xf>
    <xf numFmtId="0" fontId="34" fillId="0" borderId="0" xfId="94" applyFont="1">
      <alignment/>
      <protection/>
    </xf>
    <xf numFmtId="191" fontId="0" fillId="0" borderId="0" xfId="94" applyNumberFormat="1" applyFont="1" applyBorder="1">
      <alignment/>
      <protection/>
    </xf>
    <xf numFmtId="191" fontId="0" fillId="0" borderId="0" xfId="94" applyNumberFormat="1" applyFont="1">
      <alignment/>
      <protection/>
    </xf>
    <xf numFmtId="191" fontId="0" fillId="0" borderId="0" xfId="94" applyNumberFormat="1" applyFont="1" applyFill="1" applyBorder="1">
      <alignment/>
      <protection/>
    </xf>
    <xf numFmtId="191" fontId="0" fillId="0" borderId="3" xfId="94" applyNumberFormat="1" applyFont="1" applyFill="1" applyBorder="1">
      <alignment/>
      <protection/>
    </xf>
    <xf numFmtId="191" fontId="0" fillId="0" borderId="3" xfId="94" applyNumberFormat="1" applyFont="1" applyBorder="1">
      <alignment/>
      <protection/>
    </xf>
    <xf numFmtId="191" fontId="0" fillId="0" borderId="0" xfId="94" applyNumberFormat="1" applyFont="1" applyFill="1" quotePrefix="1">
      <alignment/>
      <protection/>
    </xf>
    <xf numFmtId="191" fontId="0" fillId="0" borderId="6" xfId="94" applyNumberFormat="1" applyFont="1" applyFill="1" applyBorder="1">
      <alignment/>
      <protection/>
    </xf>
    <xf numFmtId="191" fontId="0" fillId="0" borderId="6" xfId="94" applyNumberFormat="1" applyFont="1" applyBorder="1">
      <alignment/>
      <protection/>
    </xf>
    <xf numFmtId="191" fontId="0" fillId="0" borderId="0" xfId="94" applyNumberFormat="1" applyFont="1" applyFill="1">
      <alignment/>
      <protection/>
    </xf>
    <xf numFmtId="191" fontId="0" fillId="0" borderId="0" xfId="94" applyNumberFormat="1" applyFont="1" applyFill="1" applyBorder="1" applyAlignment="1" applyProtection="1">
      <alignment vertical="center"/>
      <protection/>
    </xf>
    <xf numFmtId="191" fontId="39" fillId="0" borderId="0" xfId="94" applyNumberFormat="1" applyFont="1" applyBorder="1">
      <alignment/>
      <protection/>
    </xf>
    <xf numFmtId="191" fontId="0" fillId="0" borderId="23" xfId="94" applyNumberFormat="1" applyFont="1" applyBorder="1">
      <alignment/>
      <protection/>
    </xf>
    <xf numFmtId="191" fontId="34" fillId="0" borderId="0" xfId="94" applyNumberFormat="1" applyFont="1" applyAlignment="1">
      <alignment horizontal="right"/>
      <protection/>
    </xf>
    <xf numFmtId="191" fontId="0" fillId="0" borderId="0" xfId="94" applyNumberFormat="1" applyFont="1" applyAlignment="1">
      <alignment vertical="center"/>
      <protection/>
    </xf>
    <xf numFmtId="191" fontId="0" fillId="0" borderId="3" xfId="94" applyNumberFormat="1" applyFont="1" applyBorder="1" applyAlignment="1">
      <alignment vertical="center"/>
      <protection/>
    </xf>
    <xf numFmtId="191" fontId="0" fillId="0" borderId="23" xfId="94" applyNumberFormat="1" applyFont="1" applyBorder="1" applyAlignment="1">
      <alignment vertical="center"/>
      <protection/>
    </xf>
    <xf numFmtId="0" fontId="0" fillId="0" borderId="0" xfId="94" applyFont="1" applyBorder="1" applyAlignment="1">
      <alignment horizontal="center"/>
      <protection/>
    </xf>
    <xf numFmtId="191" fontId="0" fillId="0" borderId="0" xfId="94" applyNumberFormat="1" applyFont="1" applyFill="1" applyBorder="1" quotePrefix="1">
      <alignment/>
      <protection/>
    </xf>
    <xf numFmtId="191" fontId="33" fillId="0" borderId="0" xfId="94" applyNumberFormat="1" applyFont="1" applyFill="1" applyBorder="1">
      <alignment/>
      <protection/>
    </xf>
    <xf numFmtId="191" fontId="34" fillId="0" borderId="0" xfId="94" applyNumberFormat="1" applyFont="1" applyBorder="1" applyAlignment="1">
      <alignment horizontal="right"/>
      <protection/>
    </xf>
    <xf numFmtId="191" fontId="0" fillId="0" borderId="0" xfId="94" applyNumberFormat="1" applyFont="1" applyBorder="1" applyAlignment="1">
      <alignment vertical="center"/>
      <protection/>
    </xf>
    <xf numFmtId="0" fontId="35" fillId="0" borderId="0" xfId="0" applyFont="1" applyBorder="1" applyAlignment="1">
      <alignment/>
    </xf>
    <xf numFmtId="191" fontId="35" fillId="0" borderId="17" xfId="54" applyNumberFormat="1" applyFont="1" applyBorder="1" applyAlignment="1">
      <alignment horizontal="right"/>
    </xf>
    <xf numFmtId="0" fontId="29" fillId="0" borderId="24" xfId="0" applyFont="1" applyBorder="1" applyAlignment="1">
      <alignment/>
    </xf>
    <xf numFmtId="0" fontId="8" fillId="0" borderId="24" xfId="0" applyFont="1" applyBorder="1" applyAlignment="1">
      <alignment/>
    </xf>
    <xf numFmtId="0" fontId="41" fillId="0" borderId="24" xfId="0" applyFont="1" applyBorder="1" applyAlignment="1">
      <alignment/>
    </xf>
    <xf numFmtId="0" fontId="32" fillId="0" borderId="24" xfId="0" applyFont="1" applyBorder="1" applyAlignment="1">
      <alignment/>
    </xf>
    <xf numFmtId="0" fontId="8" fillId="0" borderId="24" xfId="0" applyFont="1" applyBorder="1" applyAlignment="1">
      <alignment vertical="top" wrapText="1"/>
    </xf>
    <xf numFmtId="37" fontId="0" fillId="0" borderId="24" xfId="0" applyNumberFormat="1" applyFont="1" applyBorder="1" applyAlignment="1">
      <alignment vertical="center"/>
    </xf>
    <xf numFmtId="0" fontId="0" fillId="0" borderId="0" xfId="0" applyFont="1" applyAlignment="1">
      <alignment/>
    </xf>
    <xf numFmtId="0" fontId="0" fillId="0" borderId="0" xfId="94" applyFont="1" applyAlignment="1">
      <alignment horizontal="left"/>
      <protection/>
    </xf>
    <xf numFmtId="37" fontId="32" fillId="0" borderId="26" xfId="0" applyNumberFormat="1" applyFont="1" applyBorder="1" applyAlignment="1">
      <alignment horizontal="center"/>
    </xf>
    <xf numFmtId="37" fontId="32" fillId="0" borderId="29" xfId="0" applyNumberFormat="1" applyFont="1" applyBorder="1" applyAlignment="1">
      <alignment horizontal="center"/>
    </xf>
    <xf numFmtId="192" fontId="0" fillId="0" borderId="26" xfId="0" applyNumberFormat="1" applyFont="1" applyBorder="1" applyAlignment="1">
      <alignment horizontal="center" vertical="center"/>
    </xf>
    <xf numFmtId="192" fontId="0" fillId="0" borderId="29" xfId="0" applyNumberFormat="1" applyFont="1" applyBorder="1" applyAlignment="1">
      <alignment horizontal="center" vertical="center"/>
    </xf>
    <xf numFmtId="192" fontId="0" fillId="0" borderId="26" xfId="0" applyNumberFormat="1" applyFont="1" applyFill="1" applyBorder="1" applyAlignment="1">
      <alignment horizontal="center" vertical="center"/>
    </xf>
    <xf numFmtId="192" fontId="0" fillId="0" borderId="29" xfId="0" applyNumberFormat="1" applyFont="1" applyFill="1" applyBorder="1" applyAlignment="1">
      <alignment horizontal="center" vertical="center"/>
    </xf>
    <xf numFmtId="37" fontId="32" fillId="0" borderId="17" xfId="0" applyNumberFormat="1" applyFont="1" applyBorder="1" applyAlignment="1">
      <alignment horizontal="center"/>
    </xf>
    <xf numFmtId="37" fontId="32" fillId="0" borderId="24" xfId="0" applyNumberFormat="1" applyFont="1" applyBorder="1" applyAlignment="1">
      <alignment horizontal="center"/>
    </xf>
    <xf numFmtId="0" fontId="29" fillId="0" borderId="26" xfId="0" applyFont="1" applyBorder="1" applyAlignment="1">
      <alignment horizontal="center"/>
    </xf>
    <xf numFmtId="0" fontId="29" fillId="0" borderId="6" xfId="0" applyFont="1" applyBorder="1" applyAlignment="1">
      <alignment horizontal="center"/>
    </xf>
    <xf numFmtId="0" fontId="29" fillId="0" borderId="29" xfId="0" applyFont="1" applyBorder="1" applyAlignment="1">
      <alignment horizontal="center"/>
    </xf>
    <xf numFmtId="0" fontId="29" fillId="0" borderId="15" xfId="0" applyFont="1" applyBorder="1" applyAlignment="1">
      <alignment horizontal="center"/>
    </xf>
    <xf numFmtId="0" fontId="29" fillId="0" borderId="27" xfId="0" applyFont="1" applyBorder="1" applyAlignment="1">
      <alignment horizontal="center"/>
    </xf>
    <xf numFmtId="0" fontId="29" fillId="0" borderId="25" xfId="0" applyFont="1" applyBorder="1" applyAlignment="1">
      <alignment horizontal="center"/>
    </xf>
    <xf numFmtId="0" fontId="29" fillId="0" borderId="17" xfId="0" applyFont="1" applyBorder="1" applyAlignment="1">
      <alignment horizontal="center"/>
    </xf>
    <xf numFmtId="0" fontId="29" fillId="0" borderId="0" xfId="0" applyFont="1" applyBorder="1" applyAlignment="1">
      <alignment horizontal="center"/>
    </xf>
    <xf numFmtId="0" fontId="29" fillId="0" borderId="24" xfId="0" applyFont="1" applyBorder="1" applyAlignment="1">
      <alignment horizontal="center"/>
    </xf>
    <xf numFmtId="49" fontId="29" fillId="0" borderId="19" xfId="0" applyNumberFormat="1" applyFont="1" applyBorder="1" applyAlignment="1">
      <alignment horizontal="center"/>
    </xf>
    <xf numFmtId="49" fontId="29" fillId="0" borderId="3" xfId="0" applyNumberFormat="1" applyFont="1" applyBorder="1" applyAlignment="1">
      <alignment horizontal="center"/>
    </xf>
    <xf numFmtId="49" fontId="29" fillId="0" borderId="21" xfId="0" applyNumberFormat="1" applyFont="1" applyBorder="1" applyAlignment="1" quotePrefix="1">
      <alignment horizontal="center"/>
    </xf>
    <xf numFmtId="0" fontId="32" fillId="0" borderId="0" xfId="95" applyFont="1" applyAlignment="1">
      <alignment horizontal="center"/>
      <protection/>
    </xf>
    <xf numFmtId="37" fontId="32" fillId="0" borderId="0" xfId="95" applyNumberFormat="1" applyFont="1" applyBorder="1" applyAlignment="1">
      <alignment horizontal="center"/>
      <protection/>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0" borderId="0" xfId="0" applyAlignment="1">
      <alignment horizontal="justify" vertical="center" wrapText="1"/>
    </xf>
    <xf numFmtId="0" fontId="32" fillId="0" borderId="0" xfId="0" applyFont="1" applyAlignment="1">
      <alignment/>
    </xf>
    <xf numFmtId="0" fontId="0" fillId="0" borderId="0" xfId="0" applyAlignment="1">
      <alignment/>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left" vertical="center" wrapText="1"/>
    </xf>
    <xf numFmtId="0" fontId="0" fillId="0" borderId="0" xfId="0" applyFont="1" applyAlignment="1">
      <alignment/>
    </xf>
    <xf numFmtId="0" fontId="0" fillId="0" borderId="0" xfId="0" applyFont="1" applyFill="1" applyAlignment="1">
      <alignment horizontal="left" vertical="top" wrapText="1"/>
    </xf>
    <xf numFmtId="0" fontId="0" fillId="0" borderId="0" xfId="0" applyFont="1" applyAlignment="1">
      <alignment horizontal="left" vertical="top" wrapText="1"/>
    </xf>
    <xf numFmtId="0" fontId="32"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justify" wrapText="1"/>
    </xf>
    <xf numFmtId="0" fontId="0" fillId="0" borderId="0" xfId="0" applyFont="1" applyAlignment="1">
      <alignment horizontal="left" vertical="center" wrapText="1"/>
    </xf>
    <xf numFmtId="0" fontId="0" fillId="0" borderId="0" xfId="0" applyFont="1" applyAlignment="1">
      <alignment horizontal="justify" vertical="center"/>
    </xf>
    <xf numFmtId="0" fontId="0" fillId="0" borderId="0" xfId="0" applyFont="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0" xfId="0" applyFill="1" applyAlignment="1">
      <alignment horizontal="left" wrapText="1"/>
    </xf>
    <xf numFmtId="0" fontId="0" fillId="0" borderId="0" xfId="0" applyNumberFormat="1" applyFont="1" applyFill="1" applyAlignment="1">
      <alignment horizontal="left" vertical="justify" wrapText="1"/>
    </xf>
  </cellXfs>
  <cellStyles count="109">
    <cellStyle name="Normal" xfId="0"/>
    <cellStyle name="0%" xfId="15"/>
    <cellStyle name="0.0%" xfId="16"/>
    <cellStyle name="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alculation" xfId="51"/>
    <cellStyle name="Check Cell" xfId="52"/>
    <cellStyle name="Col Heads" xfId="53"/>
    <cellStyle name="Comma" xfId="54"/>
    <cellStyle name="Comma [0]" xfId="55"/>
    <cellStyle name="Comma [00]" xfId="56"/>
    <cellStyle name="Comma,0" xfId="57"/>
    <cellStyle name="Comma,1" xfId="58"/>
    <cellStyle name="Comma,2" xfId="59"/>
    <cellStyle name="Comma_Portrade - 1st Quarter 2007" xfId="60"/>
    <cellStyle name="Currency" xfId="61"/>
    <cellStyle name="Currency [0]" xfId="62"/>
    <cellStyle name="Currency [00]" xfId="63"/>
    <cellStyle name="Currency,0" xfId="64"/>
    <cellStyle name="Currency,2" xfId="65"/>
    <cellStyle name="Date Short" xfId="66"/>
    <cellStyle name="DELTA" xfId="67"/>
    <cellStyle name="Enter Currency (0)" xfId="68"/>
    <cellStyle name="Enter Currency (2)" xfId="69"/>
    <cellStyle name="Enter Units (0)" xfId="70"/>
    <cellStyle name="Enter Units (1)" xfId="71"/>
    <cellStyle name="Enter Units (2)" xfId="72"/>
    <cellStyle name="Explanatory Text" xfId="73"/>
    <cellStyle name="Followed Hyperlink" xfId="74"/>
    <cellStyle name="Good" xfId="75"/>
    <cellStyle name="Grey" xfId="76"/>
    <cellStyle name="Header1" xfId="77"/>
    <cellStyle name="Header2" xfId="78"/>
    <cellStyle name="Heading 1" xfId="79"/>
    <cellStyle name="Heading 2" xfId="80"/>
    <cellStyle name="Heading 3" xfId="81"/>
    <cellStyle name="Heading 4" xfId="82"/>
    <cellStyle name="Hyperlink" xfId="83"/>
    <cellStyle name="Input" xfId="84"/>
    <cellStyle name="Input [yellow]" xfId="85"/>
    <cellStyle name="Link Currency (0)" xfId="86"/>
    <cellStyle name="Link Currency (2)" xfId="87"/>
    <cellStyle name="Link Units (0)" xfId="88"/>
    <cellStyle name="Link Units (1)" xfId="89"/>
    <cellStyle name="Link Units (2)" xfId="90"/>
    <cellStyle name="Linked Cell" xfId="91"/>
    <cellStyle name="Neutral" xfId="92"/>
    <cellStyle name="Normal - Style1" xfId="93"/>
    <cellStyle name="Normal_Consolidated 4th Qrtly Ann 2008 (version 1)" xfId="94"/>
    <cellStyle name="Normal_Portrade - 1st Quarter 2007" xfId="95"/>
    <cellStyle name="Note" xfId="96"/>
    <cellStyle name="Output" xfId="97"/>
    <cellStyle name="Percent" xfId="98"/>
    <cellStyle name="Percent [0]" xfId="99"/>
    <cellStyle name="Percent [00]" xfId="100"/>
    <cellStyle name="Percent [2]" xfId="101"/>
    <cellStyle name="PrePop Currency (0)" xfId="102"/>
    <cellStyle name="PrePop Currency (2)" xfId="103"/>
    <cellStyle name="PrePop Units (0)" xfId="104"/>
    <cellStyle name="PrePop Units (1)" xfId="105"/>
    <cellStyle name="PrePop Units (2)" xfId="106"/>
    <cellStyle name="Style 1" xfId="107"/>
    <cellStyle name="Text Indent A" xfId="108"/>
    <cellStyle name="Text Indent B" xfId="109"/>
    <cellStyle name="Text Indent C" xfId="110"/>
    <cellStyle name="Title" xfId="111"/>
    <cellStyle name="Total" xfId="112"/>
    <cellStyle name="Warning Text" xfId="113"/>
    <cellStyle name="一般_branch票-僑19959" xfId="114"/>
    <cellStyle name="千分位[0]_BW_Weekly cash report_031009" xfId="115"/>
    <cellStyle name="千分位_BW_Weekly cash report_031009" xfId="116"/>
    <cellStyle name="常规_DPL New Form" xfId="117"/>
    <cellStyle name="桁区切り [0.00]_PERSONAL" xfId="118"/>
    <cellStyle name="桁区切り_PERSONAL" xfId="119"/>
    <cellStyle name="標準_PERSONAL" xfId="120"/>
    <cellStyle name="通貨 [0.00]_PERSONAL" xfId="121"/>
    <cellStyle name="通貨_PERSONAL"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71"/>
  <sheetViews>
    <sheetView showGridLines="0" zoomScale="80" zoomScaleNormal="80" zoomScalePageLayoutView="0" workbookViewId="0" topLeftCell="A13">
      <selection activeCell="O31" sqref="O31"/>
    </sheetView>
  </sheetViews>
  <sheetFormatPr defaultColWidth="9.140625" defaultRowHeight="12.75"/>
  <cols>
    <col min="1" max="1" width="3.7109375" style="98" customWidth="1"/>
    <col min="2" max="2" width="40.140625" style="98" customWidth="1"/>
    <col min="3" max="6" width="20.7109375" style="99" customWidth="1"/>
    <col min="7" max="16384" width="9.140625" style="98" customWidth="1"/>
  </cols>
  <sheetData>
    <row r="1" ht="12.75">
      <c r="A1" s="8" t="s">
        <v>152</v>
      </c>
    </row>
    <row r="2" ht="12.75">
      <c r="A2" s="98" t="s">
        <v>153</v>
      </c>
    </row>
    <row r="4" ht="12.75">
      <c r="A4" s="98" t="s">
        <v>154</v>
      </c>
    </row>
    <row r="5" ht="12.75">
      <c r="A5" s="98" t="s">
        <v>155</v>
      </c>
    </row>
    <row r="7" spans="1:3" ht="12.75">
      <c r="A7" s="98" t="s">
        <v>156</v>
      </c>
      <c r="C7" s="19" t="s">
        <v>157</v>
      </c>
    </row>
    <row r="9" spans="1:3" ht="12.75">
      <c r="A9" s="98" t="s">
        <v>158</v>
      </c>
      <c r="C9" s="19" t="s">
        <v>130</v>
      </c>
    </row>
    <row r="10" spans="1:3" ht="12.75">
      <c r="A10" s="98" t="s">
        <v>159</v>
      </c>
      <c r="C10" s="19"/>
    </row>
    <row r="11" spans="1:3" ht="12.75">
      <c r="A11" s="98" t="s">
        <v>160</v>
      </c>
      <c r="C11" s="19" t="s">
        <v>161</v>
      </c>
    </row>
    <row r="13" ht="12.75">
      <c r="A13" s="8" t="s">
        <v>162</v>
      </c>
    </row>
    <row r="15" spans="1:3" ht="12.75">
      <c r="A15" s="98" t="s">
        <v>163</v>
      </c>
      <c r="C15" s="20" t="s">
        <v>131</v>
      </c>
    </row>
    <row r="16" ht="12.75">
      <c r="C16" s="21"/>
    </row>
    <row r="17" spans="1:3" ht="12.75">
      <c r="A17" s="98" t="s">
        <v>319</v>
      </c>
      <c r="C17" s="21">
        <v>1</v>
      </c>
    </row>
    <row r="18" ht="12.75">
      <c r="C18" s="21"/>
    </row>
    <row r="19" spans="1:3" ht="12.75">
      <c r="A19" s="98" t="s">
        <v>207</v>
      </c>
      <c r="C19" s="20" t="s">
        <v>132</v>
      </c>
    </row>
    <row r="20" spans="1:3" ht="12.75">
      <c r="A20" s="98" t="s">
        <v>208</v>
      </c>
      <c r="C20" s="21"/>
    </row>
    <row r="21" ht="12.75">
      <c r="C21" s="19"/>
    </row>
    <row r="22" spans="1:3" ht="12.75">
      <c r="A22" s="98" t="s">
        <v>209</v>
      </c>
      <c r="C22" s="19" t="s">
        <v>210</v>
      </c>
    </row>
    <row r="24" ht="12.75">
      <c r="A24" s="98" t="s">
        <v>211</v>
      </c>
    </row>
    <row r="27" spans="1:3" ht="12.75">
      <c r="A27" s="98" t="s">
        <v>212</v>
      </c>
      <c r="C27" s="19"/>
    </row>
    <row r="28" ht="12.75">
      <c r="C28" s="19"/>
    </row>
    <row r="29" ht="12.75">
      <c r="C29" s="19"/>
    </row>
    <row r="30" ht="12.75">
      <c r="C30" s="19"/>
    </row>
    <row r="31" ht="12.75">
      <c r="A31" s="8" t="s">
        <v>213</v>
      </c>
    </row>
    <row r="33" ht="12.75">
      <c r="A33" s="98" t="s">
        <v>214</v>
      </c>
    </row>
    <row r="35" spans="1:6" ht="12.75">
      <c r="A35" s="140"/>
      <c r="B35" s="141"/>
      <c r="C35" s="344" t="s">
        <v>215</v>
      </c>
      <c r="D35" s="345"/>
      <c r="E35" s="344" t="s">
        <v>216</v>
      </c>
      <c r="F35" s="345"/>
    </row>
    <row r="36" spans="1:6" ht="12.75">
      <c r="A36" s="124"/>
      <c r="B36" s="125"/>
      <c r="C36" s="22" t="s">
        <v>217</v>
      </c>
      <c r="D36" s="23" t="s">
        <v>218</v>
      </c>
      <c r="E36" s="23" t="s">
        <v>217</v>
      </c>
      <c r="F36" s="23" t="s">
        <v>218</v>
      </c>
    </row>
    <row r="37" spans="1:6" ht="12.75">
      <c r="A37" s="124"/>
      <c r="B37" s="125"/>
      <c r="C37" s="24" t="s">
        <v>219</v>
      </c>
      <c r="D37" s="25" t="s">
        <v>220</v>
      </c>
      <c r="E37" s="25" t="s">
        <v>221</v>
      </c>
      <c r="F37" s="25" t="s">
        <v>220</v>
      </c>
    </row>
    <row r="38" spans="1:6" ht="12.75">
      <c r="A38" s="124"/>
      <c r="B38" s="125"/>
      <c r="C38" s="24"/>
      <c r="D38" s="25" t="s">
        <v>219</v>
      </c>
      <c r="E38" s="25"/>
      <c r="F38" s="25" t="s">
        <v>222</v>
      </c>
    </row>
    <row r="39" spans="1:6" ht="12.75">
      <c r="A39" s="124"/>
      <c r="B39" s="125"/>
      <c r="C39" s="142"/>
      <c r="D39" s="143"/>
      <c r="E39" s="143"/>
      <c r="F39" s="143"/>
    </row>
    <row r="40" spans="1:6" ht="12.75">
      <c r="A40" s="124"/>
      <c r="B40" s="125"/>
      <c r="C40" s="26">
        <v>2011</v>
      </c>
      <c r="D40" s="27">
        <v>2010</v>
      </c>
      <c r="E40" s="26">
        <f>C40</f>
        <v>2011</v>
      </c>
      <c r="F40" s="27">
        <f>D40</f>
        <v>2010</v>
      </c>
    </row>
    <row r="41" spans="1:6" ht="12.75">
      <c r="A41" s="124"/>
      <c r="B41" s="125"/>
      <c r="C41" s="24"/>
      <c r="D41" s="25"/>
      <c r="E41" s="25"/>
      <c r="F41" s="25"/>
    </row>
    <row r="42" spans="1:6" ht="12.75">
      <c r="A42" s="124"/>
      <c r="B42" s="125"/>
      <c r="C42" s="28" t="s">
        <v>133</v>
      </c>
      <c r="D42" s="29" t="s">
        <v>134</v>
      </c>
      <c r="E42" s="28" t="str">
        <f>C42</f>
        <v>30.09.2011</v>
      </c>
      <c r="F42" s="29" t="str">
        <f>D42</f>
        <v>30.09.2010</v>
      </c>
    </row>
    <row r="43" spans="1:6" ht="12.75">
      <c r="A43" s="144"/>
      <c r="B43" s="126"/>
      <c r="C43" s="30" t="s">
        <v>223</v>
      </c>
      <c r="D43" s="31" t="s">
        <v>223</v>
      </c>
      <c r="E43" s="31" t="s">
        <v>223</v>
      </c>
      <c r="F43" s="31" t="s">
        <v>223</v>
      </c>
    </row>
    <row r="44" spans="1:6" ht="12.75">
      <c r="A44" s="145">
        <v>1</v>
      </c>
      <c r="B44" s="146" t="s">
        <v>252</v>
      </c>
      <c r="C44" s="147">
        <v>416.5617739273</v>
      </c>
      <c r="D44" s="148">
        <v>638</v>
      </c>
      <c r="E44" s="147">
        <v>416.5617739273</v>
      </c>
      <c r="F44" s="149">
        <v>638</v>
      </c>
    </row>
    <row r="45" spans="1:6" ht="12.75">
      <c r="A45" s="150">
        <v>2</v>
      </c>
      <c r="B45" s="151" t="s">
        <v>224</v>
      </c>
      <c r="C45" s="152">
        <v>-328.64733047043995</v>
      </c>
      <c r="D45" s="142">
        <v>-251</v>
      </c>
      <c r="E45" s="152">
        <v>-328.64733047043995</v>
      </c>
      <c r="F45" s="143">
        <v>-251</v>
      </c>
    </row>
    <row r="46" spans="1:6" ht="12.75">
      <c r="A46" s="150">
        <v>3</v>
      </c>
      <c r="B46" s="151" t="s">
        <v>260</v>
      </c>
      <c r="C46" s="142">
        <v>-478.29195047044</v>
      </c>
      <c r="D46" s="142">
        <v>-258</v>
      </c>
      <c r="E46" s="142">
        <v>-478.29195047044</v>
      </c>
      <c r="F46" s="143">
        <v>-258</v>
      </c>
    </row>
    <row r="47" spans="1:6" ht="12.75">
      <c r="A47" s="150">
        <v>4</v>
      </c>
      <c r="B47" s="151" t="s">
        <v>225</v>
      </c>
      <c r="C47" s="153">
        <v>-415.542</v>
      </c>
      <c r="D47" s="153">
        <v>-258</v>
      </c>
      <c r="E47" s="153">
        <v>-415.542</v>
      </c>
      <c r="F47" s="153">
        <v>-258</v>
      </c>
    </row>
    <row r="48" spans="1:6" ht="12.75">
      <c r="A48" s="150"/>
      <c r="B48" s="151" t="s">
        <v>226</v>
      </c>
      <c r="C48" s="153"/>
      <c r="D48" s="154"/>
      <c r="E48" s="153"/>
      <c r="F48" s="155"/>
    </row>
    <row r="49" spans="1:6" ht="12.75">
      <c r="A49" s="150">
        <v>5</v>
      </c>
      <c r="B49" s="151" t="s">
        <v>227</v>
      </c>
      <c r="C49" s="156">
        <v>-0.2686305047952697</v>
      </c>
      <c r="D49" s="157">
        <v>-0.19</v>
      </c>
      <c r="E49" s="156">
        <v>-0.2686305047952697</v>
      </c>
      <c r="F49" s="158">
        <v>-0.19</v>
      </c>
    </row>
    <row r="50" spans="1:6" ht="12.75">
      <c r="A50" s="159">
        <v>6</v>
      </c>
      <c r="B50" s="160" t="s">
        <v>228</v>
      </c>
      <c r="C50" s="161" t="s">
        <v>229</v>
      </c>
      <c r="D50" s="162" t="s">
        <v>229</v>
      </c>
      <c r="E50" s="161" t="s">
        <v>229</v>
      </c>
      <c r="F50" s="161" t="s">
        <v>229</v>
      </c>
    </row>
    <row r="51" spans="1:6" ht="6" customHeight="1">
      <c r="A51" s="163"/>
      <c r="B51" s="164"/>
      <c r="C51" s="165"/>
      <c r="D51" s="165"/>
      <c r="E51" s="165"/>
      <c r="F51" s="164"/>
    </row>
    <row r="52" spans="1:6" ht="12.75">
      <c r="A52" s="166"/>
      <c r="C52" s="350" t="s">
        <v>230</v>
      </c>
      <c r="D52" s="351"/>
      <c r="E52" s="350" t="s">
        <v>231</v>
      </c>
      <c r="F52" s="351"/>
    </row>
    <row r="53" spans="1:6" ht="30" customHeight="1">
      <c r="A53" s="167">
        <v>7</v>
      </c>
      <c r="B53" s="168" t="s">
        <v>232</v>
      </c>
      <c r="C53" s="348">
        <v>0.0501</v>
      </c>
      <c r="D53" s="349"/>
      <c r="E53" s="346">
        <v>0.05315367608556523</v>
      </c>
      <c r="F53" s="347"/>
    </row>
    <row r="55" spans="1:6" ht="12.75">
      <c r="A55" s="8" t="s">
        <v>233</v>
      </c>
      <c r="F55" s="99" t="s">
        <v>234</v>
      </c>
    </row>
    <row r="57" spans="1:6" ht="12.75">
      <c r="A57" s="140"/>
      <c r="B57" s="141"/>
      <c r="C57" s="344" t="s">
        <v>215</v>
      </c>
      <c r="D57" s="345"/>
      <c r="E57" s="344" t="s">
        <v>216</v>
      </c>
      <c r="F57" s="345"/>
    </row>
    <row r="58" spans="1:6" ht="12.75">
      <c r="A58" s="124"/>
      <c r="B58" s="125"/>
      <c r="C58" s="22" t="s">
        <v>217</v>
      </c>
      <c r="D58" s="23" t="s">
        <v>218</v>
      </c>
      <c r="E58" s="23" t="s">
        <v>217</v>
      </c>
      <c r="F58" s="23" t="s">
        <v>218</v>
      </c>
    </row>
    <row r="59" spans="1:6" ht="12.75">
      <c r="A59" s="124"/>
      <c r="B59" s="125"/>
      <c r="C59" s="24" t="s">
        <v>219</v>
      </c>
      <c r="D59" s="25" t="s">
        <v>220</v>
      </c>
      <c r="E59" s="25" t="s">
        <v>221</v>
      </c>
      <c r="F59" s="25" t="s">
        <v>220</v>
      </c>
    </row>
    <row r="60" spans="1:6" ht="12.75">
      <c r="A60" s="124"/>
      <c r="B60" s="125"/>
      <c r="C60" s="24"/>
      <c r="D60" s="25" t="s">
        <v>219</v>
      </c>
      <c r="E60" s="25"/>
      <c r="F60" s="25" t="s">
        <v>222</v>
      </c>
    </row>
    <row r="61" spans="1:6" ht="12.75">
      <c r="A61" s="124"/>
      <c r="B61" s="125"/>
      <c r="C61" s="142"/>
      <c r="D61" s="143"/>
      <c r="E61" s="143"/>
      <c r="F61" s="143"/>
    </row>
    <row r="62" spans="1:6" ht="12.75">
      <c r="A62" s="124"/>
      <c r="B62" s="125"/>
      <c r="C62" s="26">
        <f>C40</f>
        <v>2011</v>
      </c>
      <c r="D62" s="27">
        <f>D40</f>
        <v>2010</v>
      </c>
      <c r="E62" s="26">
        <f>E40</f>
        <v>2011</v>
      </c>
      <c r="F62" s="27">
        <f>F40</f>
        <v>2010</v>
      </c>
    </row>
    <row r="63" spans="1:6" ht="12.75">
      <c r="A63" s="124"/>
      <c r="B63" s="125"/>
      <c r="C63" s="24"/>
      <c r="D63" s="25"/>
      <c r="E63" s="25"/>
      <c r="F63" s="25"/>
    </row>
    <row r="64" spans="1:6" ht="12.75">
      <c r="A64" s="124"/>
      <c r="B64" s="125"/>
      <c r="C64" s="28" t="str">
        <f>C42</f>
        <v>30.09.2011</v>
      </c>
      <c r="D64" s="29" t="str">
        <f>D42</f>
        <v>30.09.2010</v>
      </c>
      <c r="E64" s="28" t="str">
        <f>E42</f>
        <v>30.09.2011</v>
      </c>
      <c r="F64" s="29" t="str">
        <f>F42</f>
        <v>30.09.2010</v>
      </c>
    </row>
    <row r="65" spans="1:6" ht="12.75">
      <c r="A65" s="144"/>
      <c r="B65" s="126"/>
      <c r="C65" s="30" t="s">
        <v>223</v>
      </c>
      <c r="D65" s="31" t="s">
        <v>223</v>
      </c>
      <c r="E65" s="31" t="s">
        <v>223</v>
      </c>
      <c r="F65" s="31" t="s">
        <v>223</v>
      </c>
    </row>
    <row r="66" spans="1:6" ht="12.75">
      <c r="A66" s="145">
        <v>1</v>
      </c>
      <c r="B66" s="146" t="s">
        <v>235</v>
      </c>
      <c r="C66" s="147">
        <v>3.8106800000000005</v>
      </c>
      <c r="D66" s="148">
        <v>3</v>
      </c>
      <c r="E66" s="149">
        <v>3.8106800000000005</v>
      </c>
      <c r="F66" s="149">
        <v>3</v>
      </c>
    </row>
    <row r="67" spans="1:6" ht="12.75">
      <c r="A67" s="159">
        <v>2</v>
      </c>
      <c r="B67" s="160" t="s">
        <v>236</v>
      </c>
      <c r="C67" s="169">
        <v>23.646448534000005</v>
      </c>
      <c r="D67" s="185">
        <v>22</v>
      </c>
      <c r="E67" s="169">
        <v>23.646448534000005</v>
      </c>
      <c r="F67" s="170">
        <v>22</v>
      </c>
    </row>
    <row r="71" ht="12.75">
      <c r="H71" s="174"/>
    </row>
  </sheetData>
  <sheetProtection/>
  <mergeCells count="8">
    <mergeCell ref="C57:D57"/>
    <mergeCell ref="E57:F57"/>
    <mergeCell ref="E53:F53"/>
    <mergeCell ref="C53:D53"/>
    <mergeCell ref="C35:D35"/>
    <mergeCell ref="E35:F35"/>
    <mergeCell ref="C52:D52"/>
    <mergeCell ref="E52:F52"/>
  </mergeCells>
  <printOptions/>
  <pageMargins left="0.5" right="0.2" top="0.75" bottom="0.2" header="0.511811023622047" footer="0.511811023622047"/>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U190"/>
  <sheetViews>
    <sheetView showGridLines="0" tabSelected="1" zoomScalePageLayoutView="0" workbookViewId="0" topLeftCell="A1">
      <selection activeCell="A8" sqref="A8"/>
    </sheetView>
  </sheetViews>
  <sheetFormatPr defaultColWidth="9.140625" defaultRowHeight="12.75"/>
  <cols>
    <col min="1" max="1" width="37.421875" style="1" customWidth="1"/>
    <col min="2" max="2" width="1.7109375" style="46" hidden="1" customWidth="1"/>
    <col min="3" max="3" width="15.421875" style="1" hidden="1" customWidth="1"/>
    <col min="4" max="4" width="2.421875" style="49" hidden="1" customWidth="1"/>
    <col min="5" max="5" width="14.7109375" style="49" hidden="1" customWidth="1"/>
    <col min="6" max="6" width="2.8515625" style="49" hidden="1" customWidth="1"/>
    <col min="7" max="7" width="14.7109375" style="49" hidden="1" customWidth="1"/>
    <col min="8" max="8" width="1.7109375" style="49" customWidth="1"/>
    <col min="9" max="9" width="12.421875" style="49" bestFit="1" customWidth="1"/>
    <col min="10" max="10" width="2.00390625" style="46" customWidth="1"/>
    <col min="11" max="11" width="12.421875" style="49" bestFit="1" customWidth="1"/>
    <col min="12" max="12" width="2.140625" style="46" customWidth="1"/>
    <col min="13" max="13" width="2.00390625" style="49" customWidth="1"/>
    <col min="14" max="14" width="13.28125" style="0" customWidth="1"/>
    <col min="15" max="15" width="1.421875" style="0" customWidth="1"/>
    <col min="16" max="16" width="13.421875" style="46" customWidth="1"/>
    <col min="17" max="17" width="2.140625" style="1" customWidth="1"/>
    <col min="18" max="18" width="1.28515625" style="46" customWidth="1"/>
    <col min="19" max="19" width="13.140625" style="180" customWidth="1"/>
    <col min="20" max="20" width="13.140625" style="180" bestFit="1" customWidth="1"/>
    <col min="21" max="21" width="9.140625" style="180" customWidth="1"/>
    <col min="22" max="16384" width="9.140625" style="1" customWidth="1"/>
  </cols>
  <sheetData>
    <row r="1" spans="1:16" ht="15.75">
      <c r="A1" s="60" t="s">
        <v>355</v>
      </c>
      <c r="B1" s="49"/>
      <c r="C1" s="49"/>
      <c r="F1" s="110"/>
      <c r="J1" s="110"/>
      <c r="L1"/>
      <c r="M1"/>
      <c r="N1" s="46"/>
      <c r="O1" s="1"/>
      <c r="P1" s="1"/>
    </row>
    <row r="2" spans="1:16" ht="15.75">
      <c r="A2" s="342" t="s">
        <v>354</v>
      </c>
      <c r="B2" s="49"/>
      <c r="C2" s="49"/>
      <c r="F2" s="110"/>
      <c r="J2" s="110"/>
      <c r="L2"/>
      <c r="M2"/>
      <c r="N2" s="46"/>
      <c r="O2" s="1"/>
      <c r="P2" s="1"/>
    </row>
    <row r="3" spans="1:16" ht="15.75">
      <c r="A3" s="98"/>
      <c r="B3" s="49"/>
      <c r="C3" s="49"/>
      <c r="F3" s="110"/>
      <c r="J3" s="110"/>
      <c r="L3"/>
      <c r="M3"/>
      <c r="N3" s="46"/>
      <c r="O3" s="1"/>
      <c r="P3" s="1"/>
    </row>
    <row r="4" spans="1:16" ht="15.75">
      <c r="A4" s="3" t="s">
        <v>359</v>
      </c>
      <c r="B4" s="49"/>
      <c r="C4" s="49"/>
      <c r="F4" s="110"/>
      <c r="J4" s="110"/>
      <c r="L4"/>
      <c r="M4"/>
      <c r="N4" s="46"/>
      <c r="O4" s="1"/>
      <c r="P4" s="1"/>
    </row>
    <row r="5" spans="1:16" ht="15">
      <c r="A5" s="4" t="s">
        <v>135</v>
      </c>
      <c r="B5" s="49"/>
      <c r="C5" s="49"/>
      <c r="F5" s="4"/>
      <c r="J5" s="4"/>
      <c r="L5"/>
      <c r="M5"/>
      <c r="N5" s="46"/>
      <c r="O5" s="1"/>
      <c r="P5" s="1"/>
    </row>
    <row r="6" spans="1:21" s="3" customFormat="1" ht="15">
      <c r="A6" s="3" t="s">
        <v>14</v>
      </c>
      <c r="B6" s="48"/>
      <c r="C6" s="48"/>
      <c r="D6" s="48"/>
      <c r="E6" s="48"/>
      <c r="F6" s="5"/>
      <c r="G6" s="48"/>
      <c r="H6" s="48"/>
      <c r="I6" s="48"/>
      <c r="J6" s="5"/>
      <c r="K6" s="48"/>
      <c r="N6" s="52"/>
      <c r="R6" s="52"/>
      <c r="S6" s="181"/>
      <c r="T6" s="181"/>
      <c r="U6" s="181"/>
    </row>
    <row r="7" spans="1:16" ht="15">
      <c r="A7" s="5"/>
      <c r="B7" s="49"/>
      <c r="C7" s="49"/>
      <c r="F7" s="4"/>
      <c r="J7" s="4"/>
      <c r="L7"/>
      <c r="M7"/>
      <c r="N7" s="46"/>
      <c r="O7" s="1"/>
      <c r="P7" s="1"/>
    </row>
    <row r="8" spans="1:21" s="47" customFormat="1" ht="15">
      <c r="A8" s="336" t="s">
        <v>253</v>
      </c>
      <c r="B8" s="46"/>
      <c r="C8" s="352" t="s">
        <v>307</v>
      </c>
      <c r="D8" s="353"/>
      <c r="E8" s="353"/>
      <c r="F8" s="353"/>
      <c r="G8" s="353"/>
      <c r="H8" s="353"/>
      <c r="I8" s="353"/>
      <c r="J8" s="353"/>
      <c r="K8" s="353"/>
      <c r="L8" s="354"/>
      <c r="M8" s="46"/>
      <c r="N8" s="355" t="s">
        <v>304</v>
      </c>
      <c r="O8" s="356"/>
      <c r="P8" s="356"/>
      <c r="Q8" s="357"/>
      <c r="R8" s="46"/>
      <c r="S8" s="183"/>
      <c r="T8" s="183"/>
      <c r="U8" s="183"/>
    </row>
    <row r="9" spans="1:21" s="47" customFormat="1" ht="15" customHeight="1">
      <c r="A9" s="235"/>
      <c r="B9" s="46"/>
      <c r="C9" s="289" t="s">
        <v>125</v>
      </c>
      <c r="D9" s="290"/>
      <c r="E9" s="290" t="s">
        <v>136</v>
      </c>
      <c r="F9" s="290"/>
      <c r="G9" s="289" t="s">
        <v>303</v>
      </c>
      <c r="H9" s="290"/>
      <c r="I9" s="290" t="s">
        <v>302</v>
      </c>
      <c r="J9" s="290"/>
      <c r="K9" s="290" t="s">
        <v>302</v>
      </c>
      <c r="L9" s="226"/>
      <c r="M9" s="45"/>
      <c r="N9" s="358" t="s">
        <v>305</v>
      </c>
      <c r="O9" s="359"/>
      <c r="P9" s="359"/>
      <c r="Q9" s="360"/>
      <c r="R9" s="11"/>
      <c r="S9" s="183"/>
      <c r="T9" s="183"/>
      <c r="U9" s="183"/>
    </row>
    <row r="10" spans="1:21" s="47" customFormat="1" ht="15">
      <c r="A10" s="235"/>
      <c r="B10" s="46"/>
      <c r="C10" s="229" t="s">
        <v>66</v>
      </c>
      <c r="D10" s="230"/>
      <c r="E10" s="231" t="s">
        <v>67</v>
      </c>
      <c r="F10" s="230"/>
      <c r="G10" s="229" t="s">
        <v>68</v>
      </c>
      <c r="H10" s="230"/>
      <c r="I10" s="231" t="s">
        <v>69</v>
      </c>
      <c r="J10" s="230"/>
      <c r="K10" s="231" t="s">
        <v>69</v>
      </c>
      <c r="L10" s="232"/>
      <c r="M10" s="230"/>
      <c r="N10" s="361" t="s">
        <v>69</v>
      </c>
      <c r="O10" s="362"/>
      <c r="P10" s="362"/>
      <c r="Q10" s="363"/>
      <c r="R10" s="11"/>
      <c r="S10" s="183"/>
      <c r="T10" s="183"/>
      <c r="U10" s="183"/>
    </row>
    <row r="11" spans="1:21" s="47" customFormat="1" ht="15">
      <c r="A11" s="235"/>
      <c r="B11" s="45"/>
      <c r="C11" s="233" t="s">
        <v>197</v>
      </c>
      <c r="D11" s="234"/>
      <c r="E11" s="234" t="s">
        <v>197</v>
      </c>
      <c r="F11" s="234"/>
      <c r="G11" s="233" t="s">
        <v>306</v>
      </c>
      <c r="H11" s="46"/>
      <c r="I11" s="234" t="s">
        <v>197</v>
      </c>
      <c r="J11" s="234"/>
      <c r="K11" s="234" t="s">
        <v>306</v>
      </c>
      <c r="L11" s="232"/>
      <c r="M11" s="234"/>
      <c r="N11" s="233" t="s">
        <v>197</v>
      </c>
      <c r="O11" s="234"/>
      <c r="P11" s="234" t="s">
        <v>306</v>
      </c>
      <c r="Q11" s="228"/>
      <c r="R11" s="11"/>
      <c r="S11" s="183"/>
      <c r="T11" s="183"/>
      <c r="U11" s="183"/>
    </row>
    <row r="12" spans="1:21" s="47" customFormat="1" ht="15">
      <c r="A12" s="235"/>
      <c r="B12" s="46"/>
      <c r="C12" s="227" t="s">
        <v>254</v>
      </c>
      <c r="D12" s="45"/>
      <c r="E12" s="45" t="s">
        <v>254</v>
      </c>
      <c r="F12" s="45"/>
      <c r="G12" s="227" t="s">
        <v>254</v>
      </c>
      <c r="H12" s="46"/>
      <c r="I12" s="45" t="s">
        <v>254</v>
      </c>
      <c r="J12" s="45"/>
      <c r="K12" s="45" t="s">
        <v>254</v>
      </c>
      <c r="L12" s="232"/>
      <c r="M12" s="45"/>
      <c r="N12" s="227" t="s">
        <v>254</v>
      </c>
      <c r="O12" s="45"/>
      <c r="P12" s="45" t="s">
        <v>254</v>
      </c>
      <c r="Q12" s="235"/>
      <c r="R12" s="11"/>
      <c r="S12" s="183"/>
      <c r="T12" s="183"/>
      <c r="U12" s="183"/>
    </row>
    <row r="13" spans="1:21" s="2" customFormat="1" ht="14.25">
      <c r="A13" s="337" t="s">
        <v>252</v>
      </c>
      <c r="B13" s="236"/>
      <c r="C13" s="237">
        <f>N13-I13-G13-E13</f>
        <v>-1195491.80041584</v>
      </c>
      <c r="D13" s="12"/>
      <c r="E13" s="236">
        <v>536227.80041584</v>
      </c>
      <c r="F13" s="236"/>
      <c r="G13" s="237">
        <v>659264</v>
      </c>
      <c r="H13" s="238"/>
      <c r="I13" s="12">
        <v>416561.7739273</v>
      </c>
      <c r="J13" s="12"/>
      <c r="K13" s="12">
        <v>638427</v>
      </c>
      <c r="L13" s="125"/>
      <c r="M13" s="236"/>
      <c r="N13" s="55">
        <v>416561.7739273</v>
      </c>
      <c r="O13" s="236"/>
      <c r="P13" s="236">
        <v>638427</v>
      </c>
      <c r="Q13" s="239"/>
      <c r="R13" s="11"/>
      <c r="S13" s="182"/>
      <c r="T13" s="182"/>
      <c r="U13" s="182"/>
    </row>
    <row r="14" spans="1:21" s="2" customFormat="1" ht="14.25">
      <c r="A14" s="337" t="s">
        <v>255</v>
      </c>
      <c r="B14" s="236"/>
      <c r="C14" s="240">
        <f>N14-I14-G14-E14</f>
        <v>458231.60163615993</v>
      </c>
      <c r="D14" s="12"/>
      <c r="E14" s="241">
        <v>-51928.60163615993</v>
      </c>
      <c r="F14" s="236"/>
      <c r="G14" s="240">
        <v>-406303</v>
      </c>
      <c r="H14" s="238"/>
      <c r="I14" s="186">
        <v>-70830.66435638</v>
      </c>
      <c r="J14" s="12"/>
      <c r="K14" s="186">
        <v>-368347</v>
      </c>
      <c r="L14" s="125"/>
      <c r="M14" s="236"/>
      <c r="N14" s="56">
        <v>-70830.66435638</v>
      </c>
      <c r="O14" s="236"/>
      <c r="P14" s="241">
        <v>-368347</v>
      </c>
      <c r="Q14" s="239"/>
      <c r="R14" s="11"/>
      <c r="S14" s="182"/>
      <c r="T14" s="182"/>
      <c r="U14" s="182"/>
    </row>
    <row r="15" spans="1:21" s="2" customFormat="1" ht="14.25">
      <c r="A15" s="338" t="s">
        <v>101</v>
      </c>
      <c r="B15" s="236"/>
      <c r="C15" s="237">
        <f>SUM(C13:C14)</f>
        <v>-737260.1987796801</v>
      </c>
      <c r="D15" s="236"/>
      <c r="E15" s="236">
        <f>SUM(E13:E14)</f>
        <v>484299.19877968007</v>
      </c>
      <c r="F15" s="236"/>
      <c r="G15" s="237">
        <f>SUM(G13:G14)</f>
        <v>252961</v>
      </c>
      <c r="H15" s="242"/>
      <c r="I15" s="236">
        <v>345731.10957092</v>
      </c>
      <c r="J15" s="236"/>
      <c r="K15" s="236">
        <v>270080</v>
      </c>
      <c r="L15" s="239">
        <f>SUM(L13:L14)</f>
        <v>0</v>
      </c>
      <c r="M15" s="236"/>
      <c r="N15" s="237">
        <v>345731.10957092</v>
      </c>
      <c r="O15" s="236"/>
      <c r="P15" s="236">
        <v>270080</v>
      </c>
      <c r="Q15" s="239"/>
      <c r="R15" s="11"/>
      <c r="S15" s="182"/>
      <c r="T15" s="182"/>
      <c r="U15" s="182"/>
    </row>
    <row r="16" spans="1:21" s="2" customFormat="1" ht="14.25">
      <c r="A16" s="337"/>
      <c r="B16" s="236"/>
      <c r="C16" s="237"/>
      <c r="D16" s="12"/>
      <c r="E16" s="12"/>
      <c r="F16" s="12"/>
      <c r="G16" s="55"/>
      <c r="H16" s="238"/>
      <c r="I16" s="12"/>
      <c r="J16" s="12"/>
      <c r="K16" s="12"/>
      <c r="L16" s="125"/>
      <c r="M16" s="236"/>
      <c r="N16" s="55"/>
      <c r="O16" s="236"/>
      <c r="P16" s="236"/>
      <c r="Q16" s="239"/>
      <c r="R16" s="11"/>
      <c r="S16" s="182"/>
      <c r="T16" s="182"/>
      <c r="U16" s="182"/>
    </row>
    <row r="17" spans="1:21" s="2" customFormat="1" ht="14.25">
      <c r="A17" s="337" t="s">
        <v>102</v>
      </c>
      <c r="B17" s="243"/>
      <c r="C17" s="244">
        <f>N17-I17-G17-E17</f>
        <v>-475699.56429440016</v>
      </c>
      <c r="D17" s="12"/>
      <c r="E17" s="243">
        <v>195841.56429440016</v>
      </c>
      <c r="F17" s="243"/>
      <c r="G17" s="244">
        <v>279858</v>
      </c>
      <c r="H17" s="238"/>
      <c r="I17" s="12">
        <v>27837.66</v>
      </c>
      <c r="J17" s="12"/>
      <c r="K17" s="12">
        <v>248779</v>
      </c>
      <c r="L17" s="125"/>
      <c r="M17" s="243"/>
      <c r="N17" s="55">
        <v>27837.66</v>
      </c>
      <c r="O17" s="243"/>
      <c r="P17" s="243">
        <v>248779</v>
      </c>
      <c r="Q17" s="245"/>
      <c r="R17" s="13"/>
      <c r="S17" s="182"/>
      <c r="T17" s="182"/>
      <c r="U17" s="182"/>
    </row>
    <row r="18" spans="1:21" s="2" customFormat="1" ht="14.25">
      <c r="A18" s="337" t="s">
        <v>257</v>
      </c>
      <c r="B18" s="243"/>
      <c r="C18" s="244">
        <f>N18-I18-G18-E18</f>
        <v>192886.59638408</v>
      </c>
      <c r="D18" s="12"/>
      <c r="E18" s="243">
        <v>-135175.59638408</v>
      </c>
      <c r="F18" s="243"/>
      <c r="G18" s="244">
        <v>-57711</v>
      </c>
      <c r="H18" s="238"/>
      <c r="I18" s="186">
        <v>-678569.10004136</v>
      </c>
      <c r="J18" s="12"/>
      <c r="K18" s="186">
        <v>-748549</v>
      </c>
      <c r="L18" s="125"/>
      <c r="M18" s="243"/>
      <c r="N18" s="56">
        <v>-678569.10004136</v>
      </c>
      <c r="O18" s="243"/>
      <c r="P18" s="246">
        <v>-748549</v>
      </c>
      <c r="Q18" s="245"/>
      <c r="R18" s="15"/>
      <c r="S18" s="182"/>
      <c r="T18" s="182"/>
      <c r="U18" s="182"/>
    </row>
    <row r="19" spans="1:21" s="2" customFormat="1" ht="14.25">
      <c r="A19" s="338" t="s">
        <v>103</v>
      </c>
      <c r="B19" s="243"/>
      <c r="C19" s="244">
        <f>N19-I19-G19-E19</f>
        <v>1594435</v>
      </c>
      <c r="D19" s="12"/>
      <c r="E19" s="243">
        <v>-972402</v>
      </c>
      <c r="F19" s="243"/>
      <c r="G19" s="244">
        <v>-622033</v>
      </c>
      <c r="H19" s="238"/>
      <c r="I19" s="12">
        <v>-305000.33047044</v>
      </c>
      <c r="J19" s="12"/>
      <c r="K19" s="12">
        <v>-229690</v>
      </c>
      <c r="L19" s="125"/>
      <c r="M19" s="243"/>
      <c r="N19" s="55">
        <v>-305000.33047044</v>
      </c>
      <c r="O19" s="243"/>
      <c r="P19" s="243">
        <v>-229690</v>
      </c>
      <c r="Q19" s="245"/>
      <c r="R19" s="16"/>
      <c r="S19" s="182"/>
      <c r="T19" s="182"/>
      <c r="U19" s="182"/>
    </row>
    <row r="20" spans="1:21" s="2" customFormat="1" ht="22.5" customHeight="1">
      <c r="A20" s="337" t="s">
        <v>258</v>
      </c>
      <c r="B20" s="243"/>
      <c r="C20" s="247">
        <f>N20-I20-G20-E20</f>
        <v>43023.14201</v>
      </c>
      <c r="D20" s="12"/>
      <c r="E20" s="246">
        <v>-22644.142010000003</v>
      </c>
      <c r="F20" s="248"/>
      <c r="G20" s="247">
        <v>-20379</v>
      </c>
      <c r="H20" s="238"/>
      <c r="I20" s="186">
        <v>-23647</v>
      </c>
      <c r="J20" s="12"/>
      <c r="K20" s="186">
        <v>-21611</v>
      </c>
      <c r="L20" s="125"/>
      <c r="M20" s="243"/>
      <c r="N20" s="56">
        <v>-23647</v>
      </c>
      <c r="O20" s="248"/>
      <c r="P20" s="249">
        <v>-21611</v>
      </c>
      <c r="Q20" s="245"/>
      <c r="R20" s="13"/>
      <c r="S20" s="182"/>
      <c r="T20" s="182"/>
      <c r="U20" s="182"/>
    </row>
    <row r="21" spans="1:21" s="2" customFormat="1" ht="14.25">
      <c r="A21" s="339" t="s">
        <v>104</v>
      </c>
      <c r="B21" s="236"/>
      <c r="C21" s="237">
        <f>SUM(C15:C20)</f>
        <v>617384.9753199997</v>
      </c>
      <c r="D21" s="236"/>
      <c r="E21" s="236">
        <f>SUM(E15:E20)</f>
        <v>-450080.9753199998</v>
      </c>
      <c r="F21" s="236"/>
      <c r="G21" s="237">
        <f>SUM(G15:G20)</f>
        <v>-167304</v>
      </c>
      <c r="H21" s="250"/>
      <c r="I21" s="236">
        <v>-328647.33047044</v>
      </c>
      <c r="J21" s="236"/>
      <c r="K21" s="236">
        <v>-251301</v>
      </c>
      <c r="L21" s="239">
        <f>SUM(L15:L20)</f>
        <v>0</v>
      </c>
      <c r="M21" s="236"/>
      <c r="N21" s="237">
        <v>-328647.33047044</v>
      </c>
      <c r="O21" s="236"/>
      <c r="P21" s="236">
        <v>-251301</v>
      </c>
      <c r="Q21" s="239"/>
      <c r="R21" s="12"/>
      <c r="S21" s="182"/>
      <c r="T21" s="182"/>
      <c r="U21" s="182"/>
    </row>
    <row r="22" spans="1:21" s="2" customFormat="1" ht="14.25">
      <c r="A22" s="337"/>
      <c r="B22" s="236"/>
      <c r="C22" s="237"/>
      <c r="D22" s="12"/>
      <c r="E22" s="12"/>
      <c r="F22" s="12"/>
      <c r="G22" s="55"/>
      <c r="H22" s="238"/>
      <c r="I22" s="12"/>
      <c r="J22" s="12"/>
      <c r="K22" s="12"/>
      <c r="L22" s="125"/>
      <c r="M22" s="236"/>
      <c r="N22" s="55"/>
      <c r="O22" s="248"/>
      <c r="P22" s="248"/>
      <c r="Q22" s="239"/>
      <c r="R22" s="12"/>
      <c r="S22" s="182"/>
      <c r="T22" s="182"/>
      <c r="U22" s="182"/>
    </row>
    <row r="23" spans="1:21" s="2" customFormat="1" ht="14.25">
      <c r="A23" s="337" t="s">
        <v>249</v>
      </c>
      <c r="B23" s="236"/>
      <c r="C23" s="237">
        <f>N23-I23-G23-E23</f>
        <v>-9954.653892000002</v>
      </c>
      <c r="D23" s="12"/>
      <c r="E23" s="249">
        <v>16439.653892000002</v>
      </c>
      <c r="F23" s="248"/>
      <c r="G23" s="251">
        <v>-6485</v>
      </c>
      <c r="H23" s="238"/>
      <c r="I23" s="186">
        <v>-149644.62</v>
      </c>
      <c r="J23" s="12"/>
      <c r="K23" s="186">
        <v>-6757</v>
      </c>
      <c r="L23" s="125"/>
      <c r="M23" s="236"/>
      <c r="N23" s="56">
        <v>-149644.62</v>
      </c>
      <c r="O23" s="248"/>
      <c r="P23" s="248">
        <v>-6757</v>
      </c>
      <c r="Q23" s="239"/>
      <c r="R23" s="12"/>
      <c r="S23" s="182"/>
      <c r="T23" s="182"/>
      <c r="U23" s="182"/>
    </row>
    <row r="24" spans="1:21" s="2" customFormat="1" ht="15.75" customHeight="1" thickBot="1">
      <c r="A24" s="339" t="s">
        <v>105</v>
      </c>
      <c r="B24" s="236"/>
      <c r="C24" s="252">
        <f>SUM(C21:C23)</f>
        <v>607430.3214279998</v>
      </c>
      <c r="D24" s="236"/>
      <c r="E24" s="253">
        <f>SUM(E21:E23)</f>
        <v>-433641.32142799976</v>
      </c>
      <c r="F24" s="236"/>
      <c r="G24" s="252">
        <f>SUM(G21:G23)</f>
        <v>-173789</v>
      </c>
      <c r="H24" s="250"/>
      <c r="I24" s="253">
        <v>-478291.95047044</v>
      </c>
      <c r="J24" s="236"/>
      <c r="K24" s="253">
        <v>-258058</v>
      </c>
      <c r="L24" s="239">
        <f>SUM(L21:L23)</f>
        <v>0</v>
      </c>
      <c r="M24" s="236"/>
      <c r="N24" s="252">
        <v>-478291.95047044</v>
      </c>
      <c r="O24" s="236"/>
      <c r="P24" s="253">
        <v>-258058</v>
      </c>
      <c r="Q24" s="239"/>
      <c r="R24" s="12"/>
      <c r="S24" s="182"/>
      <c r="T24" s="182"/>
      <c r="U24" s="182"/>
    </row>
    <row r="25" spans="1:21" s="2" customFormat="1" ht="15" thickTop="1">
      <c r="A25" s="337"/>
      <c r="B25" s="236"/>
      <c r="C25" s="237"/>
      <c r="D25" s="254"/>
      <c r="E25" s="254"/>
      <c r="F25" s="254"/>
      <c r="G25" s="124"/>
      <c r="H25" s="238"/>
      <c r="I25" s="254"/>
      <c r="J25" s="254"/>
      <c r="K25" s="254"/>
      <c r="L25" s="125"/>
      <c r="M25" s="236"/>
      <c r="N25" s="124"/>
      <c r="O25" s="248"/>
      <c r="P25" s="248"/>
      <c r="Q25" s="239"/>
      <c r="R25" s="12"/>
      <c r="S25" s="182"/>
      <c r="T25" s="182"/>
      <c r="U25" s="182"/>
    </row>
    <row r="26" spans="1:21" s="2" customFormat="1" ht="14.25">
      <c r="A26" s="338" t="s">
        <v>70</v>
      </c>
      <c r="B26" s="236"/>
      <c r="C26" s="237"/>
      <c r="D26" s="254"/>
      <c r="E26" s="254"/>
      <c r="F26" s="254"/>
      <c r="G26" s="124"/>
      <c r="H26" s="238"/>
      <c r="I26" s="254"/>
      <c r="J26" s="254"/>
      <c r="K26" s="254"/>
      <c r="L26" s="125"/>
      <c r="M26" s="236"/>
      <c r="N26" s="124"/>
      <c r="O26" s="248"/>
      <c r="P26" s="248"/>
      <c r="Q26" s="239"/>
      <c r="R26" s="12"/>
      <c r="S26" s="182"/>
      <c r="T26" s="182"/>
      <c r="U26" s="182"/>
    </row>
    <row r="27" spans="1:21" s="2" customFormat="1" ht="14.25">
      <c r="A27" s="337" t="s">
        <v>243</v>
      </c>
      <c r="B27" s="236"/>
      <c r="C27" s="237"/>
      <c r="D27" s="254"/>
      <c r="E27" s="254"/>
      <c r="F27" s="254"/>
      <c r="G27" s="124"/>
      <c r="H27" s="238"/>
      <c r="I27" s="249">
        <v>10747.570860775944</v>
      </c>
      <c r="J27" s="254"/>
      <c r="K27" s="248">
        <v>94421.00850000003</v>
      </c>
      <c r="L27" s="125"/>
      <c r="M27" s="236"/>
      <c r="N27" s="255">
        <v>10747.570860775944</v>
      </c>
      <c r="O27" s="248"/>
      <c r="P27" s="248">
        <v>94421.00850000003</v>
      </c>
      <c r="Q27" s="239"/>
      <c r="R27" s="12"/>
      <c r="S27" s="182"/>
      <c r="T27" s="182"/>
      <c r="U27" s="182"/>
    </row>
    <row r="28" spans="1:21" s="2" customFormat="1" ht="25.5">
      <c r="A28" s="340" t="s">
        <v>71</v>
      </c>
      <c r="B28" s="236"/>
      <c r="C28" s="237"/>
      <c r="D28" s="254"/>
      <c r="E28" s="254"/>
      <c r="F28" s="254"/>
      <c r="G28" s="124"/>
      <c r="H28" s="238"/>
      <c r="I28" s="256">
        <v>10747.570860775944</v>
      </c>
      <c r="J28" s="254"/>
      <c r="K28" s="257">
        <v>94421.00850000003</v>
      </c>
      <c r="L28" s="125"/>
      <c r="M28" s="236"/>
      <c r="N28" s="258">
        <v>10747.570860775944</v>
      </c>
      <c r="O28" s="248"/>
      <c r="P28" s="257">
        <v>94421.00850000003</v>
      </c>
      <c r="Q28" s="239"/>
      <c r="R28" s="12"/>
      <c r="S28" s="182"/>
      <c r="T28" s="182"/>
      <c r="U28" s="182"/>
    </row>
    <row r="29" spans="1:21" s="2" customFormat="1" ht="14.25">
      <c r="A29" s="337"/>
      <c r="B29" s="236"/>
      <c r="C29" s="237"/>
      <c r="D29" s="254"/>
      <c r="E29" s="254"/>
      <c r="F29" s="254"/>
      <c r="G29" s="124"/>
      <c r="H29" s="238"/>
      <c r="I29" s="254"/>
      <c r="J29" s="254"/>
      <c r="K29" s="248"/>
      <c r="L29" s="125"/>
      <c r="M29" s="236"/>
      <c r="N29" s="124"/>
      <c r="O29" s="248"/>
      <c r="P29" s="248"/>
      <c r="Q29" s="239"/>
      <c r="R29" s="12"/>
      <c r="S29" s="182"/>
      <c r="T29" s="182"/>
      <c r="U29" s="182"/>
    </row>
    <row r="30" spans="1:18" s="188" customFormat="1" ht="25.5">
      <c r="A30" s="340" t="s">
        <v>72</v>
      </c>
      <c r="B30" s="236"/>
      <c r="C30" s="237"/>
      <c r="D30" s="254"/>
      <c r="E30" s="254"/>
      <c r="F30" s="254"/>
      <c r="G30" s="124"/>
      <c r="H30" s="238"/>
      <c r="I30" s="259">
        <v>-467544.379609664</v>
      </c>
      <c r="J30" s="254"/>
      <c r="K30" s="259">
        <v>-163636.99149999997</v>
      </c>
      <c r="L30" s="125"/>
      <c r="M30" s="236"/>
      <c r="N30" s="260">
        <v>-467544.379609664</v>
      </c>
      <c r="O30" s="248"/>
      <c r="P30" s="259">
        <v>-163636.99149999997</v>
      </c>
      <c r="Q30" s="239"/>
      <c r="R30" s="187"/>
    </row>
    <row r="31" spans="1:21" s="2" customFormat="1" ht="14.25">
      <c r="A31" s="337"/>
      <c r="B31" s="236"/>
      <c r="C31" s="237"/>
      <c r="D31" s="254"/>
      <c r="E31" s="254"/>
      <c r="F31" s="254"/>
      <c r="G31" s="124"/>
      <c r="H31" s="238"/>
      <c r="I31" s="254"/>
      <c r="J31" s="254"/>
      <c r="K31" s="248"/>
      <c r="L31" s="125"/>
      <c r="M31" s="236"/>
      <c r="N31" s="124"/>
      <c r="O31" s="248"/>
      <c r="P31" s="248"/>
      <c r="Q31" s="239"/>
      <c r="R31" s="12"/>
      <c r="S31" s="182"/>
      <c r="T31" s="182"/>
      <c r="U31" s="182"/>
    </row>
    <row r="32" spans="1:21" s="2" customFormat="1" ht="14.25">
      <c r="A32" s="338" t="s">
        <v>73</v>
      </c>
      <c r="B32" s="236"/>
      <c r="C32" s="237"/>
      <c r="D32" s="254"/>
      <c r="E32" s="254"/>
      <c r="F32" s="254"/>
      <c r="G32" s="124"/>
      <c r="H32" s="238"/>
      <c r="I32" s="254"/>
      <c r="J32" s="254"/>
      <c r="K32" s="248"/>
      <c r="L32" s="125"/>
      <c r="M32" s="236"/>
      <c r="N32" s="124"/>
      <c r="O32" s="248"/>
      <c r="P32" s="248"/>
      <c r="Q32" s="239"/>
      <c r="R32" s="12"/>
      <c r="S32" s="182"/>
      <c r="T32" s="182"/>
      <c r="U32" s="182"/>
    </row>
    <row r="33" spans="1:21" s="2" customFormat="1" ht="14.25">
      <c r="A33" s="337" t="s">
        <v>74</v>
      </c>
      <c r="B33" s="236"/>
      <c r="C33" s="237">
        <f>N33-I33-G33-E33</f>
        <v>565471</v>
      </c>
      <c r="D33" s="261"/>
      <c r="E33" s="248">
        <v>-416595</v>
      </c>
      <c r="F33" s="248"/>
      <c r="G33" s="251">
        <v>-148876</v>
      </c>
      <c r="H33" s="238"/>
      <c r="I33" s="261">
        <v>-415542</v>
      </c>
      <c r="J33" s="261"/>
      <c r="K33" s="248">
        <v>-258400</v>
      </c>
      <c r="L33" s="125"/>
      <c r="M33" s="236"/>
      <c r="N33" s="262">
        <v>-415542</v>
      </c>
      <c r="O33" s="248"/>
      <c r="P33" s="248">
        <v>-258400</v>
      </c>
      <c r="Q33" s="239"/>
      <c r="R33" s="12"/>
      <c r="S33" s="182"/>
      <c r="T33" s="182"/>
      <c r="U33" s="182"/>
    </row>
    <row r="34" spans="1:21" s="2" customFormat="1" ht="14.25">
      <c r="A34" s="337" t="s">
        <v>111</v>
      </c>
      <c r="B34" s="236"/>
      <c r="C34" s="237">
        <f>N34-I34-G34-E34</f>
        <v>41959.21435389599</v>
      </c>
      <c r="D34" s="261"/>
      <c r="E34" s="248">
        <v>-17046.214353895994</v>
      </c>
      <c r="F34" s="248"/>
      <c r="G34" s="251">
        <v>-24913</v>
      </c>
      <c r="H34" s="238"/>
      <c r="I34" s="261">
        <v>-62750</v>
      </c>
      <c r="J34" s="261"/>
      <c r="K34" s="248">
        <v>342</v>
      </c>
      <c r="L34" s="125"/>
      <c r="M34" s="236"/>
      <c r="N34" s="262">
        <v>-62750</v>
      </c>
      <c r="O34" s="248"/>
      <c r="P34" s="248">
        <v>342</v>
      </c>
      <c r="Q34" s="239"/>
      <c r="R34" s="12"/>
      <c r="S34" s="182"/>
      <c r="T34" s="182"/>
      <c r="U34" s="182"/>
    </row>
    <row r="35" spans="1:21" s="2" customFormat="1" ht="15" thickBot="1">
      <c r="A35" s="337"/>
      <c r="B35" s="261"/>
      <c r="C35" s="264">
        <f>SUM(C33:C34)</f>
        <v>607430.214353896</v>
      </c>
      <c r="D35" s="261"/>
      <c r="E35" s="263">
        <f>SUM(E33:E34)</f>
        <v>-433641.214353896</v>
      </c>
      <c r="F35" s="261"/>
      <c r="G35" s="264">
        <f>SUM(G33:G34)</f>
        <v>-173789</v>
      </c>
      <c r="H35" s="238"/>
      <c r="I35" s="263">
        <v>-478292</v>
      </c>
      <c r="J35" s="261"/>
      <c r="K35" s="265">
        <v>-258058</v>
      </c>
      <c r="L35" s="266">
        <f>SUM(L33:L34)</f>
        <v>0</v>
      </c>
      <c r="M35" s="236"/>
      <c r="N35" s="264">
        <v>-478292</v>
      </c>
      <c r="O35" s="248"/>
      <c r="P35" s="265">
        <v>-258058</v>
      </c>
      <c r="Q35" s="239"/>
      <c r="R35" s="12"/>
      <c r="S35" s="182"/>
      <c r="T35" s="182"/>
      <c r="U35" s="182"/>
    </row>
    <row r="36" spans="1:21" s="2" customFormat="1" ht="15" thickTop="1">
      <c r="A36" s="337"/>
      <c r="B36" s="267"/>
      <c r="C36" s="335">
        <f>C24-C35</f>
        <v>0.1070741037838161</v>
      </c>
      <c r="D36" s="57"/>
      <c r="E36" s="57">
        <f>E35-E24</f>
        <v>0.1070741037838161</v>
      </c>
      <c r="F36" s="57"/>
      <c r="G36" s="268">
        <f>G35-G24</f>
        <v>0</v>
      </c>
      <c r="H36" s="238"/>
      <c r="I36" s="269"/>
      <c r="J36" s="57"/>
      <c r="K36" s="269"/>
      <c r="L36" s="270">
        <f>L24-L35</f>
        <v>0</v>
      </c>
      <c r="M36" s="267"/>
      <c r="N36" s="271"/>
      <c r="O36" s="269"/>
      <c r="P36" s="269"/>
      <c r="Q36" s="272"/>
      <c r="R36" s="12"/>
      <c r="S36" s="182"/>
      <c r="T36" s="182"/>
      <c r="U36" s="182"/>
    </row>
    <row r="37" spans="1:21" s="2" customFormat="1" ht="14.25">
      <c r="A37" s="338" t="s">
        <v>75</v>
      </c>
      <c r="B37" s="267"/>
      <c r="C37" s="335"/>
      <c r="D37" s="57"/>
      <c r="E37" s="57"/>
      <c r="F37" s="57"/>
      <c r="G37" s="268"/>
      <c r="H37" s="238"/>
      <c r="I37" s="269"/>
      <c r="J37" s="57"/>
      <c r="K37" s="269"/>
      <c r="L37" s="270"/>
      <c r="M37" s="267"/>
      <c r="N37" s="271"/>
      <c r="O37" s="269"/>
      <c r="P37" s="269"/>
      <c r="Q37" s="272"/>
      <c r="R37" s="12"/>
      <c r="S37" s="182"/>
      <c r="T37" s="182"/>
      <c r="U37" s="182"/>
    </row>
    <row r="38" spans="1:21" s="2" customFormat="1" ht="14.25">
      <c r="A38" s="125" t="s">
        <v>74</v>
      </c>
      <c r="B38" s="236"/>
      <c r="C38" s="237"/>
      <c r="D38" s="273"/>
      <c r="E38" s="273"/>
      <c r="F38" s="273"/>
      <c r="G38" s="274"/>
      <c r="H38" s="254"/>
      <c r="I38" s="261">
        <v>-420376</v>
      </c>
      <c r="J38" s="273"/>
      <c r="K38" s="261">
        <v>-192690.99149999997</v>
      </c>
      <c r="L38" s="275"/>
      <c r="M38" s="236"/>
      <c r="N38" s="262">
        <v>-420376</v>
      </c>
      <c r="O38" s="261"/>
      <c r="P38" s="261">
        <v>-192690.99149999997</v>
      </c>
      <c r="Q38" s="239"/>
      <c r="R38" s="12"/>
      <c r="S38" s="182"/>
      <c r="T38" s="182"/>
      <c r="U38" s="182"/>
    </row>
    <row r="39" spans="1:21" s="2" customFormat="1" ht="15.75" customHeight="1">
      <c r="A39" s="125" t="s">
        <v>111</v>
      </c>
      <c r="B39" s="236"/>
      <c r="C39" s="237"/>
      <c r="D39" s="273"/>
      <c r="E39" s="273"/>
      <c r="F39" s="273"/>
      <c r="G39" s="274"/>
      <c r="H39" s="254"/>
      <c r="I39" s="261">
        <v>-47168.53810052801</v>
      </c>
      <c r="J39" s="273"/>
      <c r="K39" s="261">
        <v>29054</v>
      </c>
      <c r="L39" s="275"/>
      <c r="M39" s="236"/>
      <c r="N39" s="262">
        <v>-47168.53810052801</v>
      </c>
      <c r="O39" s="261"/>
      <c r="P39" s="261">
        <v>29054</v>
      </c>
      <c r="Q39" s="239"/>
      <c r="R39" s="12"/>
      <c r="S39" s="182"/>
      <c r="T39" s="182"/>
      <c r="U39" s="182"/>
    </row>
    <row r="40" spans="1:21" s="2" customFormat="1" ht="15" thickBot="1">
      <c r="A40" s="125"/>
      <c r="B40" s="236"/>
      <c r="C40" s="237"/>
      <c r="D40" s="273"/>
      <c r="E40" s="273"/>
      <c r="F40" s="273"/>
      <c r="G40" s="274"/>
      <c r="H40" s="254"/>
      <c r="I40" s="263">
        <v>-467544.538100528</v>
      </c>
      <c r="J40" s="273"/>
      <c r="K40" s="263">
        <v>-163636.99149999997</v>
      </c>
      <c r="L40" s="275"/>
      <c r="M40" s="236"/>
      <c r="N40" s="264">
        <v>-467544.538100528</v>
      </c>
      <c r="O40" s="261"/>
      <c r="P40" s="263">
        <v>-163636.99149999997</v>
      </c>
      <c r="Q40" s="239"/>
      <c r="R40" s="12"/>
      <c r="S40" s="182"/>
      <c r="T40" s="182"/>
      <c r="U40" s="182"/>
    </row>
    <row r="41" spans="1:21" s="2" customFormat="1" ht="15" thickTop="1">
      <c r="A41" s="337"/>
      <c r="B41" s="267"/>
      <c r="C41" s="335"/>
      <c r="D41" s="57"/>
      <c r="E41" s="57"/>
      <c r="F41" s="57"/>
      <c r="G41" s="268"/>
      <c r="H41" s="238"/>
      <c r="I41" s="269"/>
      <c r="J41" s="57"/>
      <c r="K41" s="57"/>
      <c r="L41" s="270"/>
      <c r="M41" s="267"/>
      <c r="N41" s="271"/>
      <c r="O41" s="269"/>
      <c r="P41" s="269"/>
      <c r="Q41" s="272"/>
      <c r="R41" s="12"/>
      <c r="S41" s="182"/>
      <c r="T41" s="182"/>
      <c r="U41" s="182"/>
    </row>
    <row r="42" spans="1:21" s="2" customFormat="1" ht="14.25">
      <c r="A42" s="337" t="s">
        <v>76</v>
      </c>
      <c r="B42" s="236"/>
      <c r="C42" s="237"/>
      <c r="D42" s="269"/>
      <c r="E42" s="269"/>
      <c r="F42" s="269"/>
      <c r="G42" s="271"/>
      <c r="H42" s="242"/>
      <c r="I42" s="269"/>
      <c r="J42" s="269"/>
      <c r="K42" s="269"/>
      <c r="L42" s="125"/>
      <c r="M42" s="236"/>
      <c r="N42" s="251"/>
      <c r="O42" s="248"/>
      <c r="P42" s="248"/>
      <c r="Q42" s="239"/>
      <c r="R42" s="12"/>
      <c r="S42" s="182"/>
      <c r="T42" s="182"/>
      <c r="U42" s="182"/>
    </row>
    <row r="43" spans="1:21" s="2" customFormat="1" ht="14.25">
      <c r="A43" s="341" t="s">
        <v>77</v>
      </c>
      <c r="B43" s="9"/>
      <c r="C43" s="54"/>
      <c r="D43" s="51"/>
      <c r="E43" s="51"/>
      <c r="F43" s="51"/>
      <c r="G43" s="58"/>
      <c r="H43" s="276"/>
      <c r="I43" s="51"/>
      <c r="J43" s="51"/>
      <c r="K43" s="51"/>
      <c r="L43" s="125"/>
      <c r="M43" s="9"/>
      <c r="N43" s="54"/>
      <c r="O43" s="9"/>
      <c r="P43" s="9"/>
      <c r="Q43" s="277"/>
      <c r="R43" s="12"/>
      <c r="S43" s="182"/>
      <c r="T43" s="182"/>
      <c r="U43" s="182"/>
    </row>
    <row r="44" spans="1:21" s="2" customFormat="1" ht="14.25">
      <c r="A44" s="341" t="s">
        <v>261</v>
      </c>
      <c r="B44" s="10"/>
      <c r="C44" s="278">
        <v>0</v>
      </c>
      <c r="D44" s="279"/>
      <c r="E44" s="279"/>
      <c r="F44" s="279"/>
      <c r="G44" s="280"/>
      <c r="H44" s="281"/>
      <c r="I44" s="279">
        <v>-0.27</v>
      </c>
      <c r="J44" s="279"/>
      <c r="K44" s="279">
        <v>-0.19</v>
      </c>
      <c r="L44" s="125"/>
      <c r="M44" s="10"/>
      <c r="N44" s="278">
        <v>-0.27</v>
      </c>
      <c r="O44" s="10"/>
      <c r="P44" s="10">
        <v>-0.19</v>
      </c>
      <c r="Q44" s="277"/>
      <c r="R44" s="12"/>
      <c r="S44" s="182"/>
      <c r="T44" s="182"/>
      <c r="U44" s="182"/>
    </row>
    <row r="45" spans="1:21" s="2" customFormat="1" ht="14.25">
      <c r="A45" s="341" t="s">
        <v>262</v>
      </c>
      <c r="B45" s="15"/>
      <c r="C45" s="282" t="s">
        <v>263</v>
      </c>
      <c r="D45" s="14"/>
      <c r="E45" s="14" t="s">
        <v>263</v>
      </c>
      <c r="F45" s="14"/>
      <c r="G45" s="282" t="s">
        <v>263</v>
      </c>
      <c r="H45" s="281"/>
      <c r="I45" s="14" t="s">
        <v>263</v>
      </c>
      <c r="J45" s="14"/>
      <c r="K45" s="14" t="s">
        <v>263</v>
      </c>
      <c r="L45" s="125"/>
      <c r="M45" s="15"/>
      <c r="N45" s="282" t="s">
        <v>263</v>
      </c>
      <c r="O45" s="14"/>
      <c r="P45" s="14" t="s">
        <v>263</v>
      </c>
      <c r="Q45" s="283"/>
      <c r="R45" s="12"/>
      <c r="S45" s="182"/>
      <c r="T45" s="182" t="s">
        <v>140</v>
      </c>
      <c r="U45" s="182"/>
    </row>
    <row r="46" spans="1:21" s="2" customFormat="1" ht="14.25">
      <c r="A46" s="341"/>
      <c r="B46" s="9"/>
      <c r="C46" s="54"/>
      <c r="D46" s="9"/>
      <c r="E46" s="9"/>
      <c r="F46" s="9"/>
      <c r="G46" s="54"/>
      <c r="H46" s="281"/>
      <c r="I46" s="9"/>
      <c r="J46" s="9"/>
      <c r="K46" s="9"/>
      <c r="L46" s="125"/>
      <c r="M46" s="9"/>
      <c r="N46" s="54"/>
      <c r="O46" s="9"/>
      <c r="P46" s="9"/>
      <c r="Q46" s="277"/>
      <c r="R46" s="12"/>
      <c r="S46" s="182"/>
      <c r="T46" s="182"/>
      <c r="U46" s="182"/>
    </row>
    <row r="47" spans="1:21" s="2" customFormat="1" ht="14.25">
      <c r="A47" s="125"/>
      <c r="B47" s="46"/>
      <c r="C47" s="284"/>
      <c r="D47" s="285"/>
      <c r="E47" s="285"/>
      <c r="F47" s="285"/>
      <c r="G47" s="286"/>
      <c r="H47" s="287"/>
      <c r="I47" s="285"/>
      <c r="J47" s="285"/>
      <c r="K47" s="285"/>
      <c r="L47" s="126"/>
      <c r="M47" s="46"/>
      <c r="N47" s="284"/>
      <c r="O47" s="288"/>
      <c r="P47" s="288"/>
      <c r="Q47" s="59"/>
      <c r="R47" s="12"/>
      <c r="S47" s="182"/>
      <c r="T47" s="182"/>
      <c r="U47" s="182"/>
    </row>
    <row r="48" spans="1:21" s="2" customFormat="1" ht="14.25">
      <c r="A48" s="98"/>
      <c r="B48" s="46"/>
      <c r="C48" s="46"/>
      <c r="D48" s="334"/>
      <c r="E48" s="334"/>
      <c r="F48" s="334"/>
      <c r="G48" s="334"/>
      <c r="H48" s="254"/>
      <c r="I48" s="334"/>
      <c r="J48" s="334"/>
      <c r="K48" s="334"/>
      <c r="L48" s="254"/>
      <c r="M48" s="46"/>
      <c r="N48" s="46"/>
      <c r="O48" s="46"/>
      <c r="P48" s="46"/>
      <c r="Q48" s="46"/>
      <c r="R48" s="12"/>
      <c r="S48" s="182"/>
      <c r="T48" s="182"/>
      <c r="U48" s="182"/>
    </row>
    <row r="49" spans="2:21" s="2" customFormat="1" ht="14.25">
      <c r="B49" s="12"/>
      <c r="C49" s="17"/>
      <c r="D49" s="50"/>
      <c r="E49" s="50"/>
      <c r="F49" s="50"/>
      <c r="G49" s="50"/>
      <c r="H49" s="50"/>
      <c r="I49" s="50"/>
      <c r="J49" s="46"/>
      <c r="K49" s="50"/>
      <c r="L49" s="47"/>
      <c r="M49" s="50"/>
      <c r="P49" s="12"/>
      <c r="Q49" s="17"/>
      <c r="R49" s="12"/>
      <c r="S49" s="182"/>
      <c r="T49" s="182"/>
      <c r="U49" s="182"/>
    </row>
    <row r="50" spans="1:21" s="2" customFormat="1" ht="14.25">
      <c r="A50" s="302" t="s">
        <v>40</v>
      </c>
      <c r="B50" s="12"/>
      <c r="C50" s="17"/>
      <c r="D50" s="50"/>
      <c r="E50" s="50"/>
      <c r="F50" s="50"/>
      <c r="G50" s="50"/>
      <c r="H50" s="50"/>
      <c r="I50" s="50"/>
      <c r="J50" s="46"/>
      <c r="K50" s="50"/>
      <c r="L50" s="47"/>
      <c r="M50" s="50"/>
      <c r="P50" s="12"/>
      <c r="Q50" s="17"/>
      <c r="R50" s="12"/>
      <c r="S50" s="182"/>
      <c r="T50" s="182"/>
      <c r="U50" s="182"/>
    </row>
    <row r="51" spans="1:21" s="2" customFormat="1" ht="14.25">
      <c r="A51" s="98" t="s">
        <v>41</v>
      </c>
      <c r="B51" s="12"/>
      <c r="C51" s="17"/>
      <c r="D51" s="50"/>
      <c r="E51" s="50"/>
      <c r="F51" s="50"/>
      <c r="G51" s="50"/>
      <c r="H51" s="50"/>
      <c r="I51" s="50"/>
      <c r="J51" s="46"/>
      <c r="K51" s="50"/>
      <c r="L51" s="47"/>
      <c r="M51" s="50"/>
      <c r="P51" s="12"/>
      <c r="Q51" s="17"/>
      <c r="R51" s="12"/>
      <c r="S51" s="182"/>
      <c r="T51" s="182"/>
      <c r="U51" s="182"/>
    </row>
    <row r="52" spans="1:21" s="2" customFormat="1" ht="14.25">
      <c r="A52" s="98" t="s">
        <v>42</v>
      </c>
      <c r="B52" s="12"/>
      <c r="C52" s="17"/>
      <c r="D52" s="50"/>
      <c r="E52" s="50"/>
      <c r="F52" s="50"/>
      <c r="G52" s="50"/>
      <c r="H52" s="50"/>
      <c r="I52" s="50"/>
      <c r="J52" s="46"/>
      <c r="K52" s="50"/>
      <c r="L52" s="47"/>
      <c r="M52" s="50"/>
      <c r="P52" s="12"/>
      <c r="Q52" s="17"/>
      <c r="R52" s="12"/>
      <c r="S52" s="182"/>
      <c r="T52" s="182"/>
      <c r="U52" s="182"/>
    </row>
    <row r="53" spans="2:21" s="2" customFormat="1" ht="14.25">
      <c r="B53" s="12"/>
      <c r="C53" s="17"/>
      <c r="D53" s="50"/>
      <c r="E53" s="50"/>
      <c r="F53" s="50"/>
      <c r="G53" s="50"/>
      <c r="H53" s="50"/>
      <c r="I53" s="50"/>
      <c r="J53" s="46"/>
      <c r="K53" s="50"/>
      <c r="L53" s="47"/>
      <c r="M53" s="50"/>
      <c r="P53" s="12"/>
      <c r="Q53" s="17"/>
      <c r="R53" s="12"/>
      <c r="S53" s="182"/>
      <c r="T53" s="182"/>
      <c r="U53" s="182"/>
    </row>
    <row r="54" spans="2:21" s="2" customFormat="1" ht="14.25">
      <c r="B54" s="12"/>
      <c r="C54" s="17"/>
      <c r="D54" s="50"/>
      <c r="E54" s="50"/>
      <c r="F54" s="50"/>
      <c r="G54" s="50"/>
      <c r="H54" s="50"/>
      <c r="I54" s="50"/>
      <c r="J54" s="46"/>
      <c r="K54" s="50"/>
      <c r="L54" s="47"/>
      <c r="M54" s="50"/>
      <c r="P54" s="12"/>
      <c r="Q54" s="17"/>
      <c r="R54" s="12"/>
      <c r="S54" s="182"/>
      <c r="T54" s="182"/>
      <c r="U54" s="182"/>
    </row>
    <row r="55" spans="2:21" s="2" customFormat="1" ht="14.25">
      <c r="B55" s="12"/>
      <c r="C55" s="17"/>
      <c r="D55" s="50"/>
      <c r="E55" s="50"/>
      <c r="F55" s="50"/>
      <c r="G55" s="50"/>
      <c r="H55" s="50"/>
      <c r="I55" s="50"/>
      <c r="J55" s="46"/>
      <c r="K55" s="50"/>
      <c r="L55" s="47"/>
      <c r="M55" s="50"/>
      <c r="P55" s="12"/>
      <c r="Q55" s="17"/>
      <c r="R55" s="12"/>
      <c r="S55" s="182"/>
      <c r="T55" s="182"/>
      <c r="U55" s="182"/>
    </row>
    <row r="56" spans="2:21" s="2" customFormat="1" ht="14.25">
      <c r="B56" s="12"/>
      <c r="C56" s="17"/>
      <c r="D56" s="50"/>
      <c r="E56" s="50"/>
      <c r="F56" s="50"/>
      <c r="G56" s="50"/>
      <c r="H56" s="50"/>
      <c r="I56" s="50"/>
      <c r="J56" s="46"/>
      <c r="K56" s="50"/>
      <c r="L56" s="47"/>
      <c r="M56" s="50"/>
      <c r="P56" s="12"/>
      <c r="Q56" s="17"/>
      <c r="R56" s="12"/>
      <c r="S56" s="182"/>
      <c r="T56" s="182"/>
      <c r="U56" s="182"/>
    </row>
    <row r="57" spans="2:21" s="2" customFormat="1" ht="14.25">
      <c r="B57" s="12"/>
      <c r="C57" s="17"/>
      <c r="D57" s="50"/>
      <c r="E57" s="50"/>
      <c r="F57" s="50"/>
      <c r="G57" s="50"/>
      <c r="H57" s="50"/>
      <c r="I57" s="50"/>
      <c r="J57" s="46"/>
      <c r="K57" s="50"/>
      <c r="L57" s="47"/>
      <c r="M57" s="50"/>
      <c r="P57" s="12"/>
      <c r="Q57" s="17"/>
      <c r="R57" s="12"/>
      <c r="S57" s="182"/>
      <c r="T57" s="182"/>
      <c r="U57" s="182"/>
    </row>
    <row r="58" spans="2:21" s="2" customFormat="1" ht="14.25">
      <c r="B58" s="12"/>
      <c r="C58" s="17"/>
      <c r="D58" s="50"/>
      <c r="E58" s="50"/>
      <c r="F58" s="50"/>
      <c r="G58" s="50"/>
      <c r="H58" s="50"/>
      <c r="I58" s="50"/>
      <c r="J58" s="46"/>
      <c r="K58" s="50"/>
      <c r="L58" s="47"/>
      <c r="M58" s="50"/>
      <c r="P58" s="12"/>
      <c r="Q58" s="17"/>
      <c r="R58" s="12"/>
      <c r="S58" s="182"/>
      <c r="T58" s="182"/>
      <c r="U58" s="182"/>
    </row>
    <row r="59" spans="2:21" s="2" customFormat="1" ht="14.25">
      <c r="B59" s="12"/>
      <c r="C59" s="17"/>
      <c r="D59" s="50"/>
      <c r="E59" s="50"/>
      <c r="F59" s="50"/>
      <c r="G59" s="50"/>
      <c r="H59" s="50"/>
      <c r="I59" s="50"/>
      <c r="J59" s="46"/>
      <c r="K59" s="50"/>
      <c r="L59" s="47"/>
      <c r="M59" s="50"/>
      <c r="P59" s="12"/>
      <c r="Q59" s="17"/>
      <c r="R59" s="12"/>
      <c r="S59" s="182"/>
      <c r="T59" s="182"/>
      <c r="U59" s="182"/>
    </row>
    <row r="60" spans="1:18" ht="14.25">
      <c r="A60" s="2"/>
      <c r="B60" s="12"/>
      <c r="C60" s="17"/>
      <c r="D60" s="50"/>
      <c r="E60" s="50"/>
      <c r="F60" s="50"/>
      <c r="G60" s="50"/>
      <c r="H60" s="50"/>
      <c r="I60" s="50"/>
      <c r="K60" s="50"/>
      <c r="L60" s="47"/>
      <c r="M60" s="50"/>
      <c r="P60" s="12"/>
      <c r="Q60" s="17"/>
      <c r="R60" s="12"/>
    </row>
    <row r="61" spans="2:18" ht="14.25">
      <c r="B61" s="12"/>
      <c r="C61" s="17"/>
      <c r="D61" s="50"/>
      <c r="E61" s="50"/>
      <c r="F61" s="50"/>
      <c r="G61" s="50"/>
      <c r="H61" s="50"/>
      <c r="I61" s="50"/>
      <c r="K61" s="50"/>
      <c r="M61" s="50"/>
      <c r="P61" s="12"/>
      <c r="Q61" s="17"/>
      <c r="R61" s="12"/>
    </row>
    <row r="62" spans="2:18" ht="14.25">
      <c r="B62" s="12"/>
      <c r="C62" s="17"/>
      <c r="D62" s="50"/>
      <c r="E62" s="50"/>
      <c r="F62" s="50"/>
      <c r="G62" s="50"/>
      <c r="H62" s="50"/>
      <c r="I62" s="50"/>
      <c r="K62" s="50"/>
      <c r="M62" s="50"/>
      <c r="P62" s="12"/>
      <c r="Q62" s="17"/>
      <c r="R62" s="12"/>
    </row>
    <row r="63" spans="2:18" ht="14.25">
      <c r="B63" s="12"/>
      <c r="C63" s="17"/>
      <c r="D63" s="50"/>
      <c r="E63" s="50"/>
      <c r="F63" s="50"/>
      <c r="G63" s="50"/>
      <c r="H63" s="50"/>
      <c r="I63" s="50"/>
      <c r="K63" s="50"/>
      <c r="M63" s="50"/>
      <c r="P63" s="12"/>
      <c r="Q63" s="17"/>
      <c r="R63" s="12"/>
    </row>
    <row r="64" spans="2:18" ht="14.25">
      <c r="B64" s="12"/>
      <c r="C64" s="17"/>
      <c r="D64" s="50"/>
      <c r="E64" s="50"/>
      <c r="F64" s="50"/>
      <c r="G64" s="50"/>
      <c r="H64" s="50"/>
      <c r="I64" s="50"/>
      <c r="K64" s="50"/>
      <c r="M64" s="50"/>
      <c r="P64" s="12"/>
      <c r="Q64" s="17"/>
      <c r="R64" s="12"/>
    </row>
    <row r="65" spans="2:18" ht="14.25">
      <c r="B65" s="12"/>
      <c r="C65" s="17"/>
      <c r="D65" s="50"/>
      <c r="E65" s="50"/>
      <c r="F65" s="50"/>
      <c r="G65" s="50"/>
      <c r="H65" s="50"/>
      <c r="I65" s="50"/>
      <c r="K65" s="50"/>
      <c r="M65" s="50"/>
      <c r="P65" s="12"/>
      <c r="Q65" s="17"/>
      <c r="R65" s="12"/>
    </row>
    <row r="66" spans="2:18" ht="14.25">
      <c r="B66" s="12"/>
      <c r="C66" s="17"/>
      <c r="D66" s="50"/>
      <c r="E66" s="50"/>
      <c r="F66" s="50"/>
      <c r="G66" s="50"/>
      <c r="H66" s="50"/>
      <c r="I66" s="50"/>
      <c r="K66" s="50"/>
      <c r="M66" s="50"/>
      <c r="P66" s="12"/>
      <c r="Q66" s="17"/>
      <c r="R66" s="12"/>
    </row>
    <row r="67" spans="2:18" ht="14.25">
      <c r="B67" s="12"/>
      <c r="C67" s="17"/>
      <c r="D67" s="50"/>
      <c r="E67" s="50"/>
      <c r="F67" s="50"/>
      <c r="G67" s="50"/>
      <c r="H67" s="50"/>
      <c r="I67" s="50"/>
      <c r="K67" s="50"/>
      <c r="M67" s="50"/>
      <c r="P67" s="12"/>
      <c r="Q67" s="17"/>
      <c r="R67" s="12"/>
    </row>
    <row r="68" spans="2:18" ht="14.25">
      <c r="B68" s="12"/>
      <c r="C68" s="17"/>
      <c r="D68" s="50"/>
      <c r="E68" s="50"/>
      <c r="F68" s="50"/>
      <c r="G68" s="50"/>
      <c r="H68" s="50"/>
      <c r="I68" s="50"/>
      <c r="K68" s="50"/>
      <c r="M68" s="50"/>
      <c r="P68" s="12"/>
      <c r="Q68" s="17"/>
      <c r="R68" s="12"/>
    </row>
    <row r="69" spans="2:18" ht="14.25">
      <c r="B69" s="12"/>
      <c r="C69" s="17"/>
      <c r="D69" s="50"/>
      <c r="E69" s="50"/>
      <c r="F69" s="50"/>
      <c r="G69" s="50"/>
      <c r="H69" s="50"/>
      <c r="I69" s="50"/>
      <c r="K69" s="50"/>
      <c r="M69" s="50"/>
      <c r="P69" s="12"/>
      <c r="Q69" s="17"/>
      <c r="R69" s="12"/>
    </row>
    <row r="70" spans="2:18" ht="14.25">
      <c r="B70" s="12"/>
      <c r="C70" s="17"/>
      <c r="D70" s="50"/>
      <c r="E70" s="50"/>
      <c r="F70" s="50"/>
      <c r="G70" s="50"/>
      <c r="H70" s="50"/>
      <c r="I70" s="50"/>
      <c r="K70" s="50"/>
      <c r="M70" s="50"/>
      <c r="P70" s="12"/>
      <c r="Q70" s="17"/>
      <c r="R70" s="12"/>
    </row>
    <row r="71" spans="2:18" ht="14.25">
      <c r="B71" s="12"/>
      <c r="C71" s="17"/>
      <c r="D71" s="50"/>
      <c r="E71" s="50"/>
      <c r="F71" s="50"/>
      <c r="G71" s="50"/>
      <c r="H71" s="50"/>
      <c r="I71" s="50"/>
      <c r="K71" s="50"/>
      <c r="M71" s="50"/>
      <c r="P71" s="12"/>
      <c r="Q71" s="17"/>
      <c r="R71" s="12"/>
    </row>
    <row r="72" spans="2:18" ht="14.25">
      <c r="B72" s="12"/>
      <c r="C72" s="17"/>
      <c r="D72" s="50"/>
      <c r="E72" s="50"/>
      <c r="F72" s="50"/>
      <c r="G72" s="50"/>
      <c r="H72" s="50"/>
      <c r="I72" s="50"/>
      <c r="K72" s="50"/>
      <c r="M72" s="50"/>
      <c r="P72" s="12"/>
      <c r="Q72" s="17"/>
      <c r="R72" s="12"/>
    </row>
    <row r="73" spans="2:18" ht="14.25">
      <c r="B73" s="12"/>
      <c r="C73" s="17"/>
      <c r="D73" s="50"/>
      <c r="E73" s="50"/>
      <c r="F73" s="50"/>
      <c r="G73" s="50"/>
      <c r="H73" s="50"/>
      <c r="I73" s="50"/>
      <c r="K73" s="50"/>
      <c r="M73" s="50"/>
      <c r="P73" s="12"/>
      <c r="Q73" s="17"/>
      <c r="R73" s="12"/>
    </row>
    <row r="74" spans="2:18" ht="14.25">
      <c r="B74" s="12"/>
      <c r="C74" s="17"/>
      <c r="D74" s="50"/>
      <c r="E74" s="50"/>
      <c r="F74" s="50"/>
      <c r="G74" s="50"/>
      <c r="H74" s="50"/>
      <c r="I74" s="50"/>
      <c r="K74" s="50"/>
      <c r="M74" s="50"/>
      <c r="P74" s="12"/>
      <c r="Q74" s="17"/>
      <c r="R74" s="12"/>
    </row>
    <row r="75" spans="2:18" ht="14.25">
      <c r="B75" s="12"/>
      <c r="C75" s="17"/>
      <c r="D75" s="50"/>
      <c r="E75" s="50"/>
      <c r="F75" s="50"/>
      <c r="G75" s="50"/>
      <c r="H75" s="50"/>
      <c r="I75" s="50"/>
      <c r="K75" s="50"/>
      <c r="M75" s="50"/>
      <c r="P75" s="12"/>
      <c r="Q75" s="17"/>
      <c r="R75" s="12"/>
    </row>
    <row r="76" spans="2:18" ht="14.25">
      <c r="B76" s="12"/>
      <c r="C76" s="17"/>
      <c r="D76" s="50"/>
      <c r="E76" s="50"/>
      <c r="F76" s="50"/>
      <c r="G76" s="50"/>
      <c r="H76" s="50"/>
      <c r="I76" s="50"/>
      <c r="K76" s="50"/>
      <c r="M76" s="50"/>
      <c r="P76" s="12"/>
      <c r="Q76" s="17"/>
      <c r="R76" s="12"/>
    </row>
    <row r="77" spans="2:18" ht="14.25">
      <c r="B77" s="12"/>
      <c r="C77" s="17"/>
      <c r="D77" s="50"/>
      <c r="E77" s="50"/>
      <c r="F77" s="50"/>
      <c r="G77" s="50"/>
      <c r="H77" s="50"/>
      <c r="I77" s="50"/>
      <c r="K77" s="50"/>
      <c r="M77" s="50"/>
      <c r="P77" s="12"/>
      <c r="Q77" s="17"/>
      <c r="R77" s="12"/>
    </row>
    <row r="78" spans="2:18" ht="14.25">
      <c r="B78" s="12"/>
      <c r="C78" s="17"/>
      <c r="D78" s="50"/>
      <c r="E78" s="50"/>
      <c r="F78" s="50"/>
      <c r="G78" s="50"/>
      <c r="H78" s="50"/>
      <c r="I78" s="50"/>
      <c r="K78" s="50"/>
      <c r="M78" s="50"/>
      <c r="P78" s="12"/>
      <c r="Q78" s="17"/>
      <c r="R78" s="12"/>
    </row>
    <row r="79" spans="2:18" ht="14.25">
      <c r="B79" s="12"/>
      <c r="C79" s="17"/>
      <c r="D79" s="50"/>
      <c r="E79" s="50"/>
      <c r="F79" s="50"/>
      <c r="G79" s="50"/>
      <c r="H79" s="50"/>
      <c r="I79" s="50"/>
      <c r="K79" s="50"/>
      <c r="M79" s="50"/>
      <c r="P79" s="12"/>
      <c r="Q79" s="17"/>
      <c r="R79" s="12"/>
    </row>
    <row r="80" spans="2:18" ht="14.25">
      <c r="B80" s="12"/>
      <c r="C80" s="17"/>
      <c r="D80" s="50"/>
      <c r="E80" s="50"/>
      <c r="F80" s="50"/>
      <c r="G80" s="50"/>
      <c r="H80" s="50"/>
      <c r="I80" s="50"/>
      <c r="K80" s="50"/>
      <c r="M80" s="50"/>
      <c r="P80" s="12"/>
      <c r="Q80" s="17"/>
      <c r="R80" s="12"/>
    </row>
    <row r="81" spans="2:18" ht="14.25">
      <c r="B81" s="12"/>
      <c r="C81" s="17"/>
      <c r="D81" s="50"/>
      <c r="E81" s="50"/>
      <c r="F81" s="50"/>
      <c r="G81" s="50"/>
      <c r="H81" s="50"/>
      <c r="I81" s="50"/>
      <c r="K81" s="50"/>
      <c r="M81" s="50"/>
      <c r="P81" s="12"/>
      <c r="Q81" s="17"/>
      <c r="R81" s="12"/>
    </row>
    <row r="82" spans="2:18" ht="14.25">
      <c r="B82" s="12"/>
      <c r="C82" s="17"/>
      <c r="D82" s="50"/>
      <c r="E82" s="50"/>
      <c r="F82" s="50"/>
      <c r="G82" s="50"/>
      <c r="H82" s="50"/>
      <c r="I82" s="50"/>
      <c r="K82" s="50"/>
      <c r="M82" s="50"/>
      <c r="P82" s="12"/>
      <c r="Q82" s="17"/>
      <c r="R82" s="12"/>
    </row>
    <row r="83" spans="2:18" ht="14.25">
      <c r="B83" s="12"/>
      <c r="C83" s="17"/>
      <c r="D83" s="50"/>
      <c r="E83" s="50"/>
      <c r="F83" s="50"/>
      <c r="G83" s="50"/>
      <c r="H83" s="50"/>
      <c r="I83" s="50"/>
      <c r="K83" s="50"/>
      <c r="M83" s="50"/>
      <c r="P83" s="12"/>
      <c r="Q83" s="17"/>
      <c r="R83" s="12"/>
    </row>
    <row r="84" spans="2:18" ht="14.25">
      <c r="B84" s="12"/>
      <c r="C84" s="17"/>
      <c r="D84" s="50"/>
      <c r="E84" s="50"/>
      <c r="F84" s="50"/>
      <c r="G84" s="50"/>
      <c r="H84" s="50"/>
      <c r="I84" s="50"/>
      <c r="K84" s="50"/>
      <c r="M84" s="50"/>
      <c r="P84" s="12"/>
      <c r="Q84" s="17"/>
      <c r="R84" s="12"/>
    </row>
    <row r="85" spans="2:18" ht="14.25">
      <c r="B85" s="12"/>
      <c r="C85" s="17"/>
      <c r="D85" s="50"/>
      <c r="E85" s="50"/>
      <c r="F85" s="50"/>
      <c r="G85" s="50"/>
      <c r="H85" s="50"/>
      <c r="I85" s="50"/>
      <c r="K85" s="50"/>
      <c r="M85" s="50"/>
      <c r="P85" s="12"/>
      <c r="Q85" s="17"/>
      <c r="R85" s="12"/>
    </row>
    <row r="86" spans="2:18" ht="14.25">
      <c r="B86" s="12"/>
      <c r="C86" s="17"/>
      <c r="D86" s="50"/>
      <c r="E86" s="50"/>
      <c r="F86" s="50"/>
      <c r="G86" s="50"/>
      <c r="H86" s="50"/>
      <c r="I86" s="50"/>
      <c r="K86" s="50"/>
      <c r="M86" s="50"/>
      <c r="P86" s="12"/>
      <c r="Q86" s="17"/>
      <c r="R86" s="12"/>
    </row>
    <row r="87" spans="2:18" ht="14.25">
      <c r="B87" s="12"/>
      <c r="C87" s="17"/>
      <c r="D87" s="50"/>
      <c r="E87" s="50"/>
      <c r="F87" s="50"/>
      <c r="G87" s="50"/>
      <c r="H87" s="50"/>
      <c r="I87" s="50"/>
      <c r="K87" s="50"/>
      <c r="M87" s="50"/>
      <c r="P87" s="12"/>
      <c r="Q87" s="17"/>
      <c r="R87" s="12"/>
    </row>
    <row r="88" spans="2:18" ht="14.25">
      <c r="B88" s="12"/>
      <c r="C88" s="17"/>
      <c r="D88" s="50"/>
      <c r="E88" s="50"/>
      <c r="F88" s="50"/>
      <c r="G88" s="50"/>
      <c r="H88" s="50"/>
      <c r="I88" s="50"/>
      <c r="K88" s="50"/>
      <c r="M88" s="50"/>
      <c r="P88" s="12"/>
      <c r="Q88" s="17"/>
      <c r="R88" s="12"/>
    </row>
    <row r="89" spans="2:18" ht="14.25">
      <c r="B89" s="12"/>
      <c r="C89" s="17"/>
      <c r="D89" s="50"/>
      <c r="E89" s="50"/>
      <c r="F89" s="50"/>
      <c r="G89" s="50"/>
      <c r="H89" s="50"/>
      <c r="I89" s="50"/>
      <c r="K89" s="50"/>
      <c r="M89" s="50"/>
      <c r="P89" s="12"/>
      <c r="Q89" s="17"/>
      <c r="R89" s="12"/>
    </row>
    <row r="90" spans="2:18" ht="14.25">
      <c r="B90" s="12"/>
      <c r="C90" s="17"/>
      <c r="D90" s="50"/>
      <c r="E90" s="50"/>
      <c r="F90" s="50"/>
      <c r="G90" s="50"/>
      <c r="H90" s="50"/>
      <c r="I90" s="50"/>
      <c r="K90" s="50"/>
      <c r="M90" s="50"/>
      <c r="P90" s="12"/>
      <c r="Q90" s="17"/>
      <c r="R90" s="12"/>
    </row>
    <row r="91" spans="2:18" ht="14.25">
      <c r="B91" s="12"/>
      <c r="C91" s="17"/>
      <c r="D91" s="50"/>
      <c r="E91" s="50"/>
      <c r="F91" s="50"/>
      <c r="G91" s="50"/>
      <c r="H91" s="50"/>
      <c r="I91" s="50"/>
      <c r="K91" s="50"/>
      <c r="M91" s="50"/>
      <c r="P91" s="12"/>
      <c r="Q91" s="17"/>
      <c r="R91" s="12"/>
    </row>
    <row r="92" spans="2:18" ht="14.25">
      <c r="B92" s="12"/>
      <c r="C92" s="17"/>
      <c r="D92" s="50"/>
      <c r="E92" s="50"/>
      <c r="F92" s="50"/>
      <c r="G92" s="50"/>
      <c r="H92" s="50"/>
      <c r="I92" s="50"/>
      <c r="K92" s="50"/>
      <c r="M92" s="50"/>
      <c r="P92" s="12"/>
      <c r="Q92" s="17"/>
      <c r="R92" s="12"/>
    </row>
    <row r="93" spans="2:18" ht="14.25">
      <c r="B93" s="12"/>
      <c r="C93" s="17"/>
      <c r="D93" s="50"/>
      <c r="E93" s="50"/>
      <c r="F93" s="50"/>
      <c r="G93" s="50"/>
      <c r="H93" s="50"/>
      <c r="I93" s="50"/>
      <c r="K93" s="50"/>
      <c r="M93" s="50"/>
      <c r="P93" s="12"/>
      <c r="Q93" s="17"/>
      <c r="R93" s="12"/>
    </row>
    <row r="94" spans="2:18" ht="14.25">
      <c r="B94" s="12"/>
      <c r="C94" s="17"/>
      <c r="D94" s="50"/>
      <c r="E94" s="50"/>
      <c r="F94" s="50"/>
      <c r="G94" s="50"/>
      <c r="H94" s="50"/>
      <c r="I94" s="50"/>
      <c r="K94" s="50"/>
      <c r="M94" s="50"/>
      <c r="P94" s="12"/>
      <c r="Q94" s="17"/>
      <c r="R94" s="12"/>
    </row>
    <row r="95" spans="2:18" ht="14.25">
      <c r="B95" s="12"/>
      <c r="C95" s="17"/>
      <c r="D95" s="50"/>
      <c r="E95" s="50"/>
      <c r="F95" s="50"/>
      <c r="G95" s="50"/>
      <c r="H95" s="50"/>
      <c r="I95" s="50"/>
      <c r="K95" s="50"/>
      <c r="M95" s="50"/>
      <c r="P95" s="12"/>
      <c r="Q95" s="17"/>
      <c r="R95" s="12"/>
    </row>
    <row r="96" spans="2:18" ht="14.25">
      <c r="B96" s="12"/>
      <c r="C96" s="17"/>
      <c r="D96" s="50"/>
      <c r="E96" s="50"/>
      <c r="F96" s="50"/>
      <c r="G96" s="50"/>
      <c r="H96" s="50"/>
      <c r="I96" s="50"/>
      <c r="K96" s="50"/>
      <c r="M96" s="50"/>
      <c r="P96" s="12"/>
      <c r="Q96" s="17"/>
      <c r="R96" s="12"/>
    </row>
    <row r="97" spans="2:18" ht="14.25">
      <c r="B97" s="12"/>
      <c r="C97" s="17"/>
      <c r="D97" s="50"/>
      <c r="E97" s="50"/>
      <c r="F97" s="50"/>
      <c r="G97" s="50"/>
      <c r="H97" s="50"/>
      <c r="I97" s="50"/>
      <c r="K97" s="50"/>
      <c r="M97" s="50"/>
      <c r="P97" s="12"/>
      <c r="Q97" s="17"/>
      <c r="R97" s="12"/>
    </row>
    <row r="98" spans="2:18" ht="14.25">
      <c r="B98" s="12"/>
      <c r="C98" s="17"/>
      <c r="D98" s="50"/>
      <c r="E98" s="50"/>
      <c r="F98" s="50"/>
      <c r="G98" s="50"/>
      <c r="H98" s="50"/>
      <c r="I98" s="50"/>
      <c r="K98" s="50"/>
      <c r="M98" s="50"/>
      <c r="P98" s="12"/>
      <c r="Q98" s="17"/>
      <c r="R98" s="12"/>
    </row>
    <row r="99" spans="2:18" ht="14.25">
      <c r="B99" s="12"/>
      <c r="C99" s="17"/>
      <c r="D99" s="50"/>
      <c r="E99" s="50"/>
      <c r="F99" s="50"/>
      <c r="G99" s="50"/>
      <c r="H99" s="50"/>
      <c r="I99" s="50"/>
      <c r="K99" s="50"/>
      <c r="M99" s="50"/>
      <c r="P99" s="12"/>
      <c r="Q99" s="17"/>
      <c r="R99" s="12"/>
    </row>
    <row r="100" spans="2:18" ht="14.25">
      <c r="B100" s="12"/>
      <c r="C100" s="17"/>
      <c r="D100" s="50"/>
      <c r="E100" s="50"/>
      <c r="F100" s="50"/>
      <c r="G100" s="50"/>
      <c r="H100" s="50"/>
      <c r="I100" s="50"/>
      <c r="K100" s="50"/>
      <c r="M100" s="50"/>
      <c r="P100" s="12"/>
      <c r="Q100" s="17"/>
      <c r="R100" s="12"/>
    </row>
    <row r="101" spans="2:18" ht="14.25">
      <c r="B101" s="12"/>
      <c r="C101" s="17"/>
      <c r="D101" s="50"/>
      <c r="E101" s="50"/>
      <c r="F101" s="50"/>
      <c r="G101" s="50"/>
      <c r="H101" s="50"/>
      <c r="I101" s="50"/>
      <c r="K101" s="50"/>
      <c r="M101" s="50"/>
      <c r="P101" s="12"/>
      <c r="Q101" s="17"/>
      <c r="R101" s="12"/>
    </row>
    <row r="102" spans="2:18" ht="14.25">
      <c r="B102" s="12"/>
      <c r="C102" s="17"/>
      <c r="D102" s="50"/>
      <c r="E102" s="50"/>
      <c r="F102" s="50"/>
      <c r="G102" s="50"/>
      <c r="H102" s="50"/>
      <c r="I102" s="50"/>
      <c r="K102" s="50"/>
      <c r="M102" s="50"/>
      <c r="P102" s="12"/>
      <c r="Q102" s="17"/>
      <c r="R102" s="12"/>
    </row>
    <row r="103" spans="2:18" ht="14.25">
      <c r="B103" s="12"/>
      <c r="C103" s="17"/>
      <c r="D103" s="50"/>
      <c r="E103" s="50"/>
      <c r="F103" s="50"/>
      <c r="G103" s="50"/>
      <c r="H103" s="50"/>
      <c r="I103" s="50"/>
      <c r="K103" s="50"/>
      <c r="M103" s="50"/>
      <c r="P103" s="12"/>
      <c r="Q103" s="17"/>
      <c r="R103" s="12"/>
    </row>
    <row r="104" spans="2:18" ht="14.25">
      <c r="B104" s="12"/>
      <c r="C104" s="17"/>
      <c r="D104" s="50"/>
      <c r="E104" s="50"/>
      <c r="F104" s="50"/>
      <c r="G104" s="50"/>
      <c r="H104" s="50"/>
      <c r="I104" s="50"/>
      <c r="K104" s="50"/>
      <c r="M104" s="50"/>
      <c r="P104" s="12"/>
      <c r="Q104" s="17"/>
      <c r="R104" s="12"/>
    </row>
    <row r="105" spans="2:18" ht="14.25">
      <c r="B105" s="12"/>
      <c r="C105" s="17"/>
      <c r="D105" s="50"/>
      <c r="E105" s="50"/>
      <c r="F105" s="50"/>
      <c r="G105" s="50"/>
      <c r="H105" s="50"/>
      <c r="I105" s="50"/>
      <c r="K105" s="50"/>
      <c r="M105" s="50"/>
      <c r="P105" s="12"/>
      <c r="Q105" s="17"/>
      <c r="R105" s="12"/>
    </row>
    <row r="106" spans="2:18" ht="14.25">
      <c r="B106" s="12"/>
      <c r="C106" s="17"/>
      <c r="D106" s="50"/>
      <c r="E106" s="50"/>
      <c r="F106" s="50"/>
      <c r="G106" s="50"/>
      <c r="H106" s="50"/>
      <c r="I106" s="50"/>
      <c r="K106" s="50"/>
      <c r="M106" s="50"/>
      <c r="P106" s="12"/>
      <c r="Q106" s="17"/>
      <c r="R106" s="12"/>
    </row>
    <row r="107" spans="2:18" ht="14.25">
      <c r="B107" s="12"/>
      <c r="C107" s="17"/>
      <c r="D107" s="50"/>
      <c r="E107" s="50"/>
      <c r="F107" s="50"/>
      <c r="G107" s="50"/>
      <c r="H107" s="50"/>
      <c r="I107" s="50"/>
      <c r="K107" s="50"/>
      <c r="M107" s="50"/>
      <c r="P107" s="12"/>
      <c r="Q107" s="17"/>
      <c r="R107" s="12"/>
    </row>
    <row r="108" spans="2:18" ht="14.25">
      <c r="B108" s="12"/>
      <c r="C108" s="17"/>
      <c r="D108" s="50"/>
      <c r="E108" s="50"/>
      <c r="F108" s="50"/>
      <c r="G108" s="50"/>
      <c r="H108" s="50"/>
      <c r="I108" s="50"/>
      <c r="K108" s="50"/>
      <c r="M108" s="50"/>
      <c r="P108" s="12"/>
      <c r="Q108" s="17"/>
      <c r="R108" s="12"/>
    </row>
    <row r="109" spans="2:18" ht="14.25">
      <c r="B109" s="12"/>
      <c r="C109" s="17"/>
      <c r="D109" s="50"/>
      <c r="E109" s="50"/>
      <c r="F109" s="50"/>
      <c r="G109" s="50"/>
      <c r="H109" s="50"/>
      <c r="I109" s="50"/>
      <c r="K109" s="50"/>
      <c r="M109" s="50"/>
      <c r="P109" s="12"/>
      <c r="Q109" s="17"/>
      <c r="R109" s="12"/>
    </row>
    <row r="110" spans="2:18" ht="14.25">
      <c r="B110" s="12"/>
      <c r="C110" s="17"/>
      <c r="D110" s="50"/>
      <c r="E110" s="50"/>
      <c r="F110" s="50"/>
      <c r="G110" s="50"/>
      <c r="H110" s="50"/>
      <c r="I110" s="50"/>
      <c r="K110" s="50"/>
      <c r="M110" s="50"/>
      <c r="P110" s="12"/>
      <c r="Q110" s="17"/>
      <c r="R110" s="12"/>
    </row>
    <row r="111" spans="2:18" ht="14.25">
      <c r="B111" s="12"/>
      <c r="C111" s="17"/>
      <c r="D111" s="50"/>
      <c r="E111" s="50"/>
      <c r="F111" s="50"/>
      <c r="G111" s="50"/>
      <c r="H111" s="50"/>
      <c r="I111" s="50"/>
      <c r="K111" s="50"/>
      <c r="M111" s="50"/>
      <c r="P111" s="12"/>
      <c r="Q111" s="17"/>
      <c r="R111" s="12"/>
    </row>
    <row r="112" spans="2:18" ht="14.25">
      <c r="B112" s="12"/>
      <c r="C112" s="17"/>
      <c r="D112" s="50"/>
      <c r="E112" s="50"/>
      <c r="F112" s="50"/>
      <c r="G112" s="50"/>
      <c r="H112" s="50"/>
      <c r="I112" s="50"/>
      <c r="K112" s="50"/>
      <c r="M112" s="50"/>
      <c r="P112" s="12"/>
      <c r="Q112" s="17"/>
      <c r="R112" s="12"/>
    </row>
    <row r="113" spans="2:18" ht="14.25">
      <c r="B113" s="12"/>
      <c r="C113" s="17"/>
      <c r="D113" s="50"/>
      <c r="E113" s="50"/>
      <c r="F113" s="50"/>
      <c r="G113" s="50"/>
      <c r="H113" s="50"/>
      <c r="I113" s="50"/>
      <c r="K113" s="50"/>
      <c r="M113" s="50"/>
      <c r="P113" s="12"/>
      <c r="Q113" s="17"/>
      <c r="R113" s="12"/>
    </row>
    <row r="114" spans="2:18" ht="14.25">
      <c r="B114" s="12"/>
      <c r="C114" s="17"/>
      <c r="D114" s="50"/>
      <c r="E114" s="50"/>
      <c r="F114" s="50"/>
      <c r="G114" s="50"/>
      <c r="H114" s="50"/>
      <c r="I114" s="50"/>
      <c r="K114" s="50"/>
      <c r="M114" s="50"/>
      <c r="P114" s="12"/>
      <c r="Q114" s="17"/>
      <c r="R114" s="12"/>
    </row>
    <row r="115" spans="2:18" ht="14.25">
      <c r="B115" s="12"/>
      <c r="C115" s="17"/>
      <c r="D115" s="50"/>
      <c r="E115" s="50"/>
      <c r="F115" s="50"/>
      <c r="G115" s="50"/>
      <c r="H115" s="50"/>
      <c r="I115" s="50"/>
      <c r="K115" s="50"/>
      <c r="M115" s="50"/>
      <c r="P115" s="12"/>
      <c r="Q115" s="17"/>
      <c r="R115" s="12"/>
    </row>
    <row r="116" spans="2:18" ht="14.25">
      <c r="B116" s="12"/>
      <c r="C116" s="17"/>
      <c r="D116" s="50"/>
      <c r="E116" s="50"/>
      <c r="F116" s="50"/>
      <c r="G116" s="50"/>
      <c r="H116" s="50"/>
      <c r="I116" s="50"/>
      <c r="K116" s="50"/>
      <c r="M116" s="50"/>
      <c r="P116" s="12"/>
      <c r="Q116" s="17"/>
      <c r="R116" s="12"/>
    </row>
    <row r="117" spans="2:18" ht="14.25">
      <c r="B117" s="12"/>
      <c r="C117" s="17"/>
      <c r="D117" s="50"/>
      <c r="E117" s="50"/>
      <c r="F117" s="50"/>
      <c r="G117" s="50"/>
      <c r="H117" s="50"/>
      <c r="I117" s="50"/>
      <c r="K117" s="50"/>
      <c r="M117" s="50"/>
      <c r="P117" s="12"/>
      <c r="Q117" s="17"/>
      <c r="R117" s="12"/>
    </row>
    <row r="118" spans="2:18" ht="14.25">
      <c r="B118" s="12"/>
      <c r="C118" s="17"/>
      <c r="D118" s="50"/>
      <c r="E118" s="50"/>
      <c r="F118" s="50"/>
      <c r="G118" s="50"/>
      <c r="H118" s="50"/>
      <c r="I118" s="50"/>
      <c r="K118" s="50"/>
      <c r="M118" s="50"/>
      <c r="P118" s="12"/>
      <c r="Q118" s="17"/>
      <c r="R118" s="12"/>
    </row>
    <row r="119" spans="2:18" ht="14.25">
      <c r="B119" s="12"/>
      <c r="C119" s="17"/>
      <c r="D119" s="50"/>
      <c r="E119" s="50"/>
      <c r="F119" s="50"/>
      <c r="G119" s="50"/>
      <c r="H119" s="50"/>
      <c r="I119" s="50"/>
      <c r="K119" s="50"/>
      <c r="M119" s="50"/>
      <c r="P119" s="12"/>
      <c r="Q119" s="17"/>
      <c r="R119" s="12"/>
    </row>
    <row r="120" spans="2:18" ht="14.25">
      <c r="B120" s="12"/>
      <c r="C120" s="17"/>
      <c r="D120" s="50"/>
      <c r="E120" s="50"/>
      <c r="F120" s="50"/>
      <c r="G120" s="50"/>
      <c r="H120" s="50"/>
      <c r="I120" s="50"/>
      <c r="K120" s="50"/>
      <c r="M120" s="50"/>
      <c r="P120" s="12"/>
      <c r="Q120" s="17"/>
      <c r="R120" s="12"/>
    </row>
    <row r="121" spans="2:18" ht="14.25">
      <c r="B121" s="12"/>
      <c r="C121" s="17"/>
      <c r="D121" s="50"/>
      <c r="E121" s="50"/>
      <c r="F121" s="50"/>
      <c r="G121" s="50"/>
      <c r="H121" s="50"/>
      <c r="I121" s="50"/>
      <c r="K121" s="50"/>
      <c r="M121" s="50"/>
      <c r="P121" s="12"/>
      <c r="Q121" s="17"/>
      <c r="R121" s="12"/>
    </row>
    <row r="122" spans="2:18" ht="14.25">
      <c r="B122" s="12"/>
      <c r="C122" s="17"/>
      <c r="D122" s="50"/>
      <c r="E122" s="50"/>
      <c r="F122" s="50"/>
      <c r="G122" s="50"/>
      <c r="H122" s="50"/>
      <c r="I122" s="50"/>
      <c r="K122" s="50"/>
      <c r="M122" s="50"/>
      <c r="P122" s="12"/>
      <c r="Q122" s="17"/>
      <c r="R122" s="12"/>
    </row>
    <row r="123" spans="2:18" ht="14.25">
      <c r="B123" s="12"/>
      <c r="C123" s="17"/>
      <c r="D123" s="50"/>
      <c r="E123" s="50"/>
      <c r="F123" s="50"/>
      <c r="G123" s="50"/>
      <c r="H123" s="50"/>
      <c r="I123" s="50"/>
      <c r="K123" s="50"/>
      <c r="M123" s="50"/>
      <c r="P123" s="12"/>
      <c r="Q123" s="17"/>
      <c r="R123" s="12"/>
    </row>
    <row r="124" spans="2:18" ht="14.25">
      <c r="B124" s="12"/>
      <c r="C124" s="17"/>
      <c r="D124" s="50"/>
      <c r="E124" s="50"/>
      <c r="F124" s="50"/>
      <c r="G124" s="50"/>
      <c r="H124" s="50"/>
      <c r="I124" s="50"/>
      <c r="K124" s="50"/>
      <c r="M124" s="50"/>
      <c r="P124" s="12"/>
      <c r="Q124" s="17"/>
      <c r="R124" s="12"/>
    </row>
    <row r="125" spans="2:18" ht="14.25">
      <c r="B125" s="12"/>
      <c r="C125" s="17"/>
      <c r="D125" s="50"/>
      <c r="E125" s="50"/>
      <c r="F125" s="50"/>
      <c r="G125" s="50"/>
      <c r="H125" s="50"/>
      <c r="I125" s="50"/>
      <c r="K125" s="50"/>
      <c r="M125" s="50"/>
      <c r="P125" s="12"/>
      <c r="Q125" s="17"/>
      <c r="R125" s="12"/>
    </row>
    <row r="126" spans="2:18" ht="14.25">
      <c r="B126" s="12"/>
      <c r="C126" s="17"/>
      <c r="D126" s="50"/>
      <c r="E126" s="50"/>
      <c r="F126" s="50"/>
      <c r="G126" s="50"/>
      <c r="H126" s="50"/>
      <c r="I126" s="50"/>
      <c r="K126" s="50"/>
      <c r="M126" s="50"/>
      <c r="P126" s="12"/>
      <c r="Q126" s="17"/>
      <c r="R126" s="12"/>
    </row>
    <row r="127" spans="2:18" ht="14.25">
      <c r="B127" s="12"/>
      <c r="C127" s="17"/>
      <c r="D127" s="50"/>
      <c r="E127" s="50"/>
      <c r="F127" s="50"/>
      <c r="G127" s="50"/>
      <c r="H127" s="50"/>
      <c r="I127" s="50"/>
      <c r="K127" s="50"/>
      <c r="M127" s="50"/>
      <c r="P127" s="12"/>
      <c r="Q127" s="17"/>
      <c r="R127" s="12"/>
    </row>
    <row r="128" spans="2:18" ht="14.25">
      <c r="B128" s="12"/>
      <c r="C128" s="17"/>
      <c r="D128" s="50"/>
      <c r="E128" s="50"/>
      <c r="F128" s="50"/>
      <c r="G128" s="50"/>
      <c r="H128" s="50"/>
      <c r="I128" s="50"/>
      <c r="K128" s="50"/>
      <c r="M128" s="50"/>
      <c r="P128" s="12"/>
      <c r="Q128" s="17"/>
      <c r="R128" s="12"/>
    </row>
    <row r="129" spans="2:18" ht="14.25">
      <c r="B129" s="12"/>
      <c r="C129" s="17"/>
      <c r="D129" s="50"/>
      <c r="E129" s="50"/>
      <c r="F129" s="50"/>
      <c r="G129" s="50"/>
      <c r="H129" s="50"/>
      <c r="I129" s="50"/>
      <c r="K129" s="50"/>
      <c r="M129" s="50"/>
      <c r="P129" s="12"/>
      <c r="Q129" s="17"/>
      <c r="R129" s="12"/>
    </row>
    <row r="130" spans="2:18" ht="14.25">
      <c r="B130" s="12"/>
      <c r="C130" s="17"/>
      <c r="D130" s="50"/>
      <c r="E130" s="50"/>
      <c r="F130" s="50"/>
      <c r="G130" s="50"/>
      <c r="H130" s="50"/>
      <c r="I130" s="50"/>
      <c r="K130" s="50"/>
      <c r="M130" s="50"/>
      <c r="P130" s="12"/>
      <c r="Q130" s="17"/>
      <c r="R130" s="12"/>
    </row>
    <row r="131" spans="2:18" ht="14.25">
      <c r="B131" s="12"/>
      <c r="C131" s="17"/>
      <c r="D131" s="50"/>
      <c r="E131" s="50"/>
      <c r="F131" s="50"/>
      <c r="G131" s="50"/>
      <c r="H131" s="50"/>
      <c r="I131" s="50"/>
      <c r="K131" s="50"/>
      <c r="M131" s="50"/>
      <c r="P131" s="12"/>
      <c r="Q131" s="17"/>
      <c r="R131" s="12"/>
    </row>
    <row r="132" spans="2:18" ht="14.25">
      <c r="B132" s="12"/>
      <c r="C132" s="17"/>
      <c r="D132" s="50"/>
      <c r="E132" s="50"/>
      <c r="F132" s="50"/>
      <c r="G132" s="50"/>
      <c r="H132" s="50"/>
      <c r="I132" s="50"/>
      <c r="K132" s="50"/>
      <c r="M132" s="50"/>
      <c r="P132" s="12"/>
      <c r="Q132" s="17"/>
      <c r="R132" s="12"/>
    </row>
    <row r="133" spans="2:18" ht="14.25">
      <c r="B133" s="12"/>
      <c r="C133" s="17"/>
      <c r="D133" s="50"/>
      <c r="E133" s="50"/>
      <c r="F133" s="50"/>
      <c r="G133" s="50"/>
      <c r="H133" s="50"/>
      <c r="I133" s="50"/>
      <c r="K133" s="50"/>
      <c r="M133" s="50"/>
      <c r="P133" s="12"/>
      <c r="Q133" s="17"/>
      <c r="R133" s="12"/>
    </row>
    <row r="134" spans="2:18" ht="14.25">
      <c r="B134" s="12"/>
      <c r="C134" s="17"/>
      <c r="D134" s="50"/>
      <c r="E134" s="50"/>
      <c r="F134" s="50"/>
      <c r="G134" s="50"/>
      <c r="H134" s="50"/>
      <c r="I134" s="50"/>
      <c r="K134" s="50"/>
      <c r="M134" s="50"/>
      <c r="P134" s="12"/>
      <c r="Q134" s="17"/>
      <c r="R134" s="12"/>
    </row>
    <row r="135" spans="2:18" ht="14.25">
      <c r="B135" s="12"/>
      <c r="C135" s="17"/>
      <c r="D135" s="50"/>
      <c r="E135" s="50"/>
      <c r="F135" s="50"/>
      <c r="G135" s="50"/>
      <c r="H135" s="50"/>
      <c r="I135" s="50"/>
      <c r="K135" s="50"/>
      <c r="M135" s="50"/>
      <c r="P135" s="12"/>
      <c r="Q135" s="17"/>
      <c r="R135" s="12"/>
    </row>
    <row r="136" spans="2:18" ht="14.25">
      <c r="B136" s="12"/>
      <c r="C136" s="17"/>
      <c r="D136" s="50"/>
      <c r="E136" s="50"/>
      <c r="F136" s="50"/>
      <c r="G136" s="50"/>
      <c r="H136" s="50"/>
      <c r="I136" s="50"/>
      <c r="K136" s="50"/>
      <c r="M136" s="50"/>
      <c r="P136" s="12"/>
      <c r="Q136" s="17"/>
      <c r="R136" s="12"/>
    </row>
    <row r="137" spans="2:18" ht="14.25">
      <c r="B137" s="12"/>
      <c r="C137" s="17"/>
      <c r="D137" s="50"/>
      <c r="E137" s="50"/>
      <c r="F137" s="50"/>
      <c r="G137" s="50"/>
      <c r="H137" s="50"/>
      <c r="I137" s="50"/>
      <c r="K137" s="50"/>
      <c r="M137" s="50"/>
      <c r="P137" s="12"/>
      <c r="Q137" s="17"/>
      <c r="R137" s="12"/>
    </row>
    <row r="138" spans="2:18" ht="14.25">
      <c r="B138" s="12"/>
      <c r="C138" s="17"/>
      <c r="D138" s="50"/>
      <c r="E138" s="50"/>
      <c r="F138" s="50"/>
      <c r="G138" s="50"/>
      <c r="H138" s="50"/>
      <c r="I138" s="50"/>
      <c r="K138" s="50"/>
      <c r="M138" s="50"/>
      <c r="P138" s="12"/>
      <c r="Q138" s="17"/>
      <c r="R138" s="12"/>
    </row>
    <row r="139" spans="2:18" ht="14.25">
      <c r="B139" s="12"/>
      <c r="C139" s="17"/>
      <c r="D139" s="50"/>
      <c r="E139" s="50"/>
      <c r="F139" s="50"/>
      <c r="G139" s="50"/>
      <c r="H139" s="50"/>
      <c r="I139" s="50"/>
      <c r="K139" s="50"/>
      <c r="M139" s="50"/>
      <c r="P139" s="12"/>
      <c r="Q139" s="17"/>
      <c r="R139" s="12"/>
    </row>
    <row r="140" spans="2:18" ht="14.25">
      <c r="B140" s="12"/>
      <c r="C140" s="17"/>
      <c r="D140" s="50"/>
      <c r="E140" s="50"/>
      <c r="F140" s="50"/>
      <c r="G140" s="50"/>
      <c r="H140" s="50"/>
      <c r="I140" s="50"/>
      <c r="K140" s="50"/>
      <c r="M140" s="50"/>
      <c r="P140" s="12"/>
      <c r="Q140" s="17"/>
      <c r="R140" s="12"/>
    </row>
    <row r="141" spans="2:18" ht="14.25">
      <c r="B141" s="12"/>
      <c r="C141" s="17"/>
      <c r="D141" s="50"/>
      <c r="E141" s="50"/>
      <c r="F141" s="50"/>
      <c r="G141" s="50"/>
      <c r="H141" s="50"/>
      <c r="I141" s="50"/>
      <c r="K141" s="50"/>
      <c r="M141" s="50"/>
      <c r="P141" s="12"/>
      <c r="Q141" s="17"/>
      <c r="R141" s="12"/>
    </row>
    <row r="142" spans="2:18" ht="14.25">
      <c r="B142" s="12"/>
      <c r="C142" s="17"/>
      <c r="D142" s="50"/>
      <c r="E142" s="50"/>
      <c r="F142" s="50"/>
      <c r="G142" s="50"/>
      <c r="H142" s="50"/>
      <c r="I142" s="50"/>
      <c r="K142" s="50"/>
      <c r="M142" s="50"/>
      <c r="P142" s="12"/>
      <c r="Q142" s="17"/>
      <c r="R142" s="12"/>
    </row>
    <row r="143" spans="2:18" ht="14.25">
      <c r="B143" s="12"/>
      <c r="C143" s="17"/>
      <c r="D143" s="50"/>
      <c r="E143" s="50"/>
      <c r="F143" s="50"/>
      <c r="G143" s="50"/>
      <c r="H143" s="50"/>
      <c r="I143" s="50"/>
      <c r="K143" s="50"/>
      <c r="M143" s="50"/>
      <c r="P143" s="12"/>
      <c r="Q143" s="17"/>
      <c r="R143" s="12"/>
    </row>
    <row r="144" spans="2:18" ht="14.25">
      <c r="B144" s="12"/>
      <c r="C144" s="17"/>
      <c r="D144" s="50"/>
      <c r="E144" s="50"/>
      <c r="F144" s="50"/>
      <c r="G144" s="50"/>
      <c r="H144" s="50"/>
      <c r="I144" s="50"/>
      <c r="K144" s="50"/>
      <c r="M144" s="50"/>
      <c r="P144" s="12"/>
      <c r="Q144" s="17"/>
      <c r="R144" s="12"/>
    </row>
    <row r="145" spans="2:18" ht="14.25">
      <c r="B145" s="12"/>
      <c r="C145" s="17"/>
      <c r="D145" s="50"/>
      <c r="E145" s="50"/>
      <c r="F145" s="50"/>
      <c r="G145" s="50"/>
      <c r="H145" s="50"/>
      <c r="I145" s="50"/>
      <c r="K145" s="50"/>
      <c r="M145" s="50"/>
      <c r="P145" s="12"/>
      <c r="Q145" s="17"/>
      <c r="R145" s="12"/>
    </row>
    <row r="146" spans="2:18" ht="14.25">
      <c r="B146" s="12"/>
      <c r="C146" s="17"/>
      <c r="D146" s="50"/>
      <c r="E146" s="50"/>
      <c r="F146" s="50"/>
      <c r="G146" s="50"/>
      <c r="H146" s="50"/>
      <c r="I146" s="50"/>
      <c r="K146" s="50"/>
      <c r="M146" s="50"/>
      <c r="P146" s="12"/>
      <c r="Q146" s="17"/>
      <c r="R146" s="12"/>
    </row>
    <row r="147" spans="2:18" ht="14.25">
      <c r="B147" s="12"/>
      <c r="C147" s="17"/>
      <c r="D147" s="50"/>
      <c r="E147" s="50"/>
      <c r="F147" s="50"/>
      <c r="G147" s="50"/>
      <c r="H147" s="50"/>
      <c r="I147" s="50"/>
      <c r="K147" s="50"/>
      <c r="M147" s="50"/>
      <c r="P147" s="12"/>
      <c r="Q147" s="17"/>
      <c r="R147" s="12"/>
    </row>
    <row r="148" spans="2:18" ht="14.25">
      <c r="B148" s="12"/>
      <c r="C148" s="17"/>
      <c r="D148" s="50"/>
      <c r="E148" s="50"/>
      <c r="F148" s="50"/>
      <c r="G148" s="50"/>
      <c r="H148" s="50"/>
      <c r="I148" s="50"/>
      <c r="K148" s="50"/>
      <c r="M148" s="50"/>
      <c r="P148" s="12"/>
      <c r="Q148" s="17"/>
      <c r="R148" s="12"/>
    </row>
    <row r="149" spans="2:18" ht="14.25">
      <c r="B149" s="12"/>
      <c r="C149" s="17"/>
      <c r="D149" s="50"/>
      <c r="E149" s="50"/>
      <c r="F149" s="50"/>
      <c r="G149" s="50"/>
      <c r="H149" s="50"/>
      <c r="I149" s="50"/>
      <c r="K149" s="50"/>
      <c r="M149" s="50"/>
      <c r="P149" s="12"/>
      <c r="Q149" s="17"/>
      <c r="R149" s="12"/>
    </row>
    <row r="150" spans="2:18" ht="14.25">
      <c r="B150" s="12"/>
      <c r="C150" s="17"/>
      <c r="D150" s="50"/>
      <c r="E150" s="50"/>
      <c r="F150" s="50"/>
      <c r="G150" s="50"/>
      <c r="H150" s="50"/>
      <c r="I150" s="50"/>
      <c r="K150" s="50"/>
      <c r="M150" s="50"/>
      <c r="P150" s="12"/>
      <c r="Q150" s="17"/>
      <c r="R150" s="12"/>
    </row>
    <row r="151" spans="2:18" ht="14.25">
      <c r="B151" s="12"/>
      <c r="C151" s="17"/>
      <c r="D151" s="50"/>
      <c r="E151" s="50"/>
      <c r="F151" s="50"/>
      <c r="G151" s="50"/>
      <c r="H151" s="50"/>
      <c r="I151" s="50"/>
      <c r="K151" s="50"/>
      <c r="M151" s="50"/>
      <c r="P151" s="12"/>
      <c r="Q151" s="17"/>
      <c r="R151" s="12"/>
    </row>
    <row r="152" spans="2:18" ht="14.25">
      <c r="B152" s="12"/>
      <c r="C152" s="17"/>
      <c r="D152" s="50"/>
      <c r="E152" s="50"/>
      <c r="F152" s="50"/>
      <c r="K152" s="50"/>
      <c r="M152" s="50"/>
      <c r="P152" s="12"/>
      <c r="Q152" s="17"/>
      <c r="R152" s="12"/>
    </row>
    <row r="153" spans="2:18" ht="14.25">
      <c r="B153" s="12"/>
      <c r="C153" s="17"/>
      <c r="D153" s="50"/>
      <c r="E153" s="50"/>
      <c r="F153" s="50"/>
      <c r="K153" s="50"/>
      <c r="M153" s="50"/>
      <c r="P153" s="12"/>
      <c r="Q153" s="17"/>
      <c r="R153" s="12"/>
    </row>
    <row r="154" spans="2:18" ht="14.25">
      <c r="B154" s="12"/>
      <c r="C154" s="17"/>
      <c r="D154" s="50"/>
      <c r="E154" s="50"/>
      <c r="F154" s="50"/>
      <c r="K154" s="50"/>
      <c r="M154" s="50"/>
      <c r="P154" s="12"/>
      <c r="Q154" s="17"/>
      <c r="R154" s="12"/>
    </row>
    <row r="155" spans="2:18" ht="14.25">
      <c r="B155" s="12"/>
      <c r="C155" s="17"/>
      <c r="D155" s="50"/>
      <c r="E155" s="50"/>
      <c r="F155" s="50"/>
      <c r="K155" s="50"/>
      <c r="M155" s="50"/>
      <c r="P155" s="12"/>
      <c r="Q155" s="17"/>
      <c r="R155" s="12"/>
    </row>
    <row r="156" spans="2:18" ht="14.25">
      <c r="B156" s="12"/>
      <c r="C156" s="17"/>
      <c r="D156" s="50"/>
      <c r="E156" s="50"/>
      <c r="F156" s="50"/>
      <c r="K156" s="50"/>
      <c r="M156" s="50"/>
      <c r="P156" s="12"/>
      <c r="Q156" s="17"/>
      <c r="R156" s="12"/>
    </row>
    <row r="157" spans="2:18" ht="14.25">
      <c r="B157" s="12"/>
      <c r="C157" s="17"/>
      <c r="D157" s="50"/>
      <c r="E157" s="50"/>
      <c r="F157" s="50"/>
      <c r="K157" s="50"/>
      <c r="M157" s="50"/>
      <c r="P157" s="12"/>
      <c r="Q157" s="17"/>
      <c r="R157" s="12"/>
    </row>
    <row r="158" spans="2:18" ht="14.25">
      <c r="B158" s="12"/>
      <c r="C158" s="17"/>
      <c r="D158" s="50"/>
      <c r="E158" s="50"/>
      <c r="F158" s="50"/>
      <c r="K158" s="50"/>
      <c r="M158" s="50"/>
      <c r="P158" s="12"/>
      <c r="Q158" s="17"/>
      <c r="R158" s="12"/>
    </row>
    <row r="159" spans="2:18" ht="14.25">
      <c r="B159" s="12"/>
      <c r="C159" s="17"/>
      <c r="D159" s="50"/>
      <c r="E159" s="50"/>
      <c r="F159" s="50"/>
      <c r="K159" s="50"/>
      <c r="M159" s="50"/>
      <c r="P159" s="12"/>
      <c r="Q159" s="17"/>
      <c r="R159" s="12"/>
    </row>
    <row r="160" spans="2:18" ht="14.25">
      <c r="B160" s="12"/>
      <c r="C160" s="17"/>
      <c r="D160" s="50"/>
      <c r="E160" s="50"/>
      <c r="F160" s="50"/>
      <c r="K160" s="50"/>
      <c r="M160" s="50"/>
      <c r="P160" s="12"/>
      <c r="Q160" s="17"/>
      <c r="R160" s="12"/>
    </row>
    <row r="161" spans="2:18" ht="14.25">
      <c r="B161" s="12"/>
      <c r="C161" s="17"/>
      <c r="D161" s="50"/>
      <c r="E161" s="50"/>
      <c r="F161" s="50"/>
      <c r="K161" s="50"/>
      <c r="M161" s="50"/>
      <c r="P161" s="12"/>
      <c r="Q161" s="17"/>
      <c r="R161" s="12"/>
    </row>
    <row r="162" spans="2:18" ht="14.25">
      <c r="B162" s="12"/>
      <c r="C162" s="17"/>
      <c r="D162" s="50"/>
      <c r="E162" s="50"/>
      <c r="F162" s="50"/>
      <c r="K162" s="50"/>
      <c r="M162" s="50"/>
      <c r="P162" s="12"/>
      <c r="Q162" s="17"/>
      <c r="R162" s="12"/>
    </row>
    <row r="163" spans="2:18" ht="14.25">
      <c r="B163" s="12"/>
      <c r="C163" s="17"/>
      <c r="D163" s="50"/>
      <c r="E163" s="50"/>
      <c r="F163" s="50"/>
      <c r="K163" s="50"/>
      <c r="M163" s="50"/>
      <c r="P163" s="12"/>
      <c r="Q163" s="17"/>
      <c r="R163" s="12"/>
    </row>
    <row r="164" spans="2:18" ht="14.25">
      <c r="B164" s="12"/>
      <c r="C164" s="17"/>
      <c r="D164" s="50"/>
      <c r="E164" s="50"/>
      <c r="F164" s="50"/>
      <c r="K164" s="50"/>
      <c r="M164" s="50"/>
      <c r="P164" s="12"/>
      <c r="Q164" s="17"/>
      <c r="R164" s="12"/>
    </row>
    <row r="165" spans="2:18" ht="14.25">
      <c r="B165" s="12"/>
      <c r="C165" s="17"/>
      <c r="D165" s="50"/>
      <c r="E165" s="50"/>
      <c r="F165" s="50"/>
      <c r="K165" s="50"/>
      <c r="M165" s="50"/>
      <c r="P165" s="12"/>
      <c r="Q165" s="17"/>
      <c r="R165" s="12"/>
    </row>
    <row r="166" spans="2:18" ht="14.25">
      <c r="B166" s="12"/>
      <c r="C166" s="17"/>
      <c r="D166" s="50"/>
      <c r="E166" s="50"/>
      <c r="F166" s="50"/>
      <c r="K166" s="50"/>
      <c r="M166" s="50"/>
      <c r="P166" s="12"/>
      <c r="Q166" s="17"/>
      <c r="R166" s="12"/>
    </row>
    <row r="167" spans="2:18" ht="14.25">
      <c r="B167" s="12"/>
      <c r="C167" s="17"/>
      <c r="D167" s="50"/>
      <c r="E167" s="50"/>
      <c r="F167" s="50"/>
      <c r="K167" s="50"/>
      <c r="M167" s="50"/>
      <c r="P167" s="12"/>
      <c r="Q167" s="17"/>
      <c r="R167" s="12"/>
    </row>
    <row r="168" spans="2:18" ht="14.25">
      <c r="B168" s="12"/>
      <c r="C168" s="17"/>
      <c r="D168" s="50"/>
      <c r="E168" s="50"/>
      <c r="F168" s="50"/>
      <c r="K168" s="50"/>
      <c r="M168" s="50"/>
      <c r="P168" s="12"/>
      <c r="Q168" s="17"/>
      <c r="R168" s="12"/>
    </row>
    <row r="169" spans="2:18" ht="14.25">
      <c r="B169" s="12"/>
      <c r="C169" s="17"/>
      <c r="D169" s="50"/>
      <c r="E169" s="50"/>
      <c r="F169" s="50"/>
      <c r="K169" s="50"/>
      <c r="M169" s="50"/>
      <c r="P169" s="12"/>
      <c r="Q169" s="17"/>
      <c r="R169" s="12"/>
    </row>
    <row r="170" spans="2:18" ht="14.25">
      <c r="B170" s="12"/>
      <c r="C170" s="17"/>
      <c r="D170" s="50"/>
      <c r="E170" s="50"/>
      <c r="F170" s="50"/>
      <c r="K170" s="50"/>
      <c r="M170" s="50"/>
      <c r="P170" s="12"/>
      <c r="Q170" s="17"/>
      <c r="R170" s="12"/>
    </row>
    <row r="171" spans="2:18" ht="14.25">
      <c r="B171" s="12"/>
      <c r="C171" s="17"/>
      <c r="D171" s="50"/>
      <c r="E171" s="50"/>
      <c r="F171" s="50"/>
      <c r="K171" s="50"/>
      <c r="M171" s="50"/>
      <c r="P171" s="12"/>
      <c r="Q171" s="17"/>
      <c r="R171" s="12"/>
    </row>
    <row r="172" spans="2:18" ht="14.25">
      <c r="B172" s="12"/>
      <c r="C172" s="17"/>
      <c r="D172" s="50"/>
      <c r="E172" s="50"/>
      <c r="F172" s="50"/>
      <c r="K172" s="50"/>
      <c r="M172" s="50"/>
      <c r="P172" s="12"/>
      <c r="Q172" s="17"/>
      <c r="R172" s="12"/>
    </row>
    <row r="173" spans="2:18" ht="14.25">
      <c r="B173" s="12"/>
      <c r="C173" s="17"/>
      <c r="D173" s="50"/>
      <c r="E173" s="50"/>
      <c r="F173" s="50"/>
      <c r="K173" s="50"/>
      <c r="M173" s="50"/>
      <c r="P173" s="12"/>
      <c r="Q173" s="17"/>
      <c r="R173" s="12"/>
    </row>
    <row r="174" spans="2:18" ht="14.25">
      <c r="B174" s="12"/>
      <c r="C174" s="17"/>
      <c r="D174" s="50"/>
      <c r="E174" s="50"/>
      <c r="F174" s="50"/>
      <c r="K174" s="50"/>
      <c r="M174" s="50"/>
      <c r="P174" s="12"/>
      <c r="Q174" s="17"/>
      <c r="R174" s="12"/>
    </row>
    <row r="175" spans="2:18" ht="14.25">
      <c r="B175" s="12"/>
      <c r="C175" s="17"/>
      <c r="D175" s="50"/>
      <c r="E175" s="50"/>
      <c r="F175" s="50"/>
      <c r="K175" s="50"/>
      <c r="M175" s="50"/>
      <c r="P175" s="12"/>
      <c r="Q175" s="17"/>
      <c r="R175" s="12"/>
    </row>
    <row r="176" spans="2:18" ht="14.25">
      <c r="B176" s="12"/>
      <c r="C176" s="17"/>
      <c r="D176" s="50"/>
      <c r="E176" s="50"/>
      <c r="F176" s="50"/>
      <c r="K176" s="50"/>
      <c r="M176" s="50"/>
      <c r="P176" s="12"/>
      <c r="Q176" s="17"/>
      <c r="R176" s="12"/>
    </row>
    <row r="177" spans="2:18" ht="14.25">
      <c r="B177" s="12"/>
      <c r="C177" s="17"/>
      <c r="D177" s="50"/>
      <c r="E177" s="50"/>
      <c r="F177" s="50"/>
      <c r="K177" s="50"/>
      <c r="M177" s="50"/>
      <c r="P177" s="12"/>
      <c r="Q177" s="17"/>
      <c r="R177" s="12"/>
    </row>
    <row r="178" spans="2:18" ht="14.25">
      <c r="B178" s="12"/>
      <c r="C178" s="17"/>
      <c r="D178" s="50"/>
      <c r="E178" s="50"/>
      <c r="F178" s="50"/>
      <c r="K178" s="50"/>
      <c r="M178" s="50"/>
      <c r="P178" s="12"/>
      <c r="Q178" s="17"/>
      <c r="R178" s="12"/>
    </row>
    <row r="179" spans="2:18" ht="14.25">
      <c r="B179" s="12"/>
      <c r="C179" s="17"/>
      <c r="D179" s="50"/>
      <c r="E179" s="50"/>
      <c r="F179" s="50"/>
      <c r="K179" s="50"/>
      <c r="M179" s="50"/>
      <c r="P179" s="12"/>
      <c r="Q179" s="17"/>
      <c r="R179" s="12"/>
    </row>
    <row r="180" spans="2:18" ht="14.25">
      <c r="B180" s="12"/>
      <c r="C180" s="17"/>
      <c r="D180" s="50"/>
      <c r="E180" s="50"/>
      <c r="F180" s="50"/>
      <c r="K180" s="50"/>
      <c r="M180" s="50"/>
      <c r="P180" s="12"/>
      <c r="Q180" s="17"/>
      <c r="R180" s="12"/>
    </row>
    <row r="181" spans="2:18" ht="14.25">
      <c r="B181" s="12"/>
      <c r="C181" s="17"/>
      <c r="D181" s="50"/>
      <c r="E181" s="50"/>
      <c r="F181" s="50"/>
      <c r="K181" s="50"/>
      <c r="M181" s="50"/>
      <c r="P181" s="12"/>
      <c r="Q181" s="17"/>
      <c r="R181" s="12"/>
    </row>
    <row r="182" spans="2:18" ht="14.25">
      <c r="B182" s="12"/>
      <c r="C182" s="17"/>
      <c r="D182" s="50"/>
      <c r="E182" s="50"/>
      <c r="F182" s="50"/>
      <c r="K182" s="50"/>
      <c r="M182" s="50"/>
      <c r="P182" s="12"/>
      <c r="Q182" s="17"/>
      <c r="R182" s="12"/>
    </row>
    <row r="183" spans="2:18" ht="14.25">
      <c r="B183" s="12"/>
      <c r="C183" s="17"/>
      <c r="D183" s="50"/>
      <c r="E183" s="50"/>
      <c r="F183" s="50"/>
      <c r="K183" s="50"/>
      <c r="M183" s="50"/>
      <c r="P183" s="12"/>
      <c r="Q183" s="17"/>
      <c r="R183" s="12"/>
    </row>
    <row r="184" spans="2:18" ht="14.25">
      <c r="B184" s="12"/>
      <c r="C184" s="17"/>
      <c r="D184" s="50"/>
      <c r="E184" s="50"/>
      <c r="F184" s="50"/>
      <c r="K184" s="50"/>
      <c r="M184" s="50"/>
      <c r="P184" s="12"/>
      <c r="Q184" s="17"/>
      <c r="R184" s="12"/>
    </row>
    <row r="185" spans="2:18" ht="14.25">
      <c r="B185" s="12"/>
      <c r="C185" s="17"/>
      <c r="D185" s="50"/>
      <c r="E185" s="50"/>
      <c r="F185" s="50"/>
      <c r="K185" s="50"/>
      <c r="M185" s="50"/>
      <c r="P185" s="12"/>
      <c r="Q185" s="17"/>
      <c r="R185" s="12"/>
    </row>
    <row r="186" spans="2:18" ht="14.25">
      <c r="B186" s="12"/>
      <c r="C186" s="17"/>
      <c r="D186" s="50"/>
      <c r="E186" s="50"/>
      <c r="F186" s="50"/>
      <c r="K186" s="50"/>
      <c r="M186" s="50"/>
      <c r="P186" s="12"/>
      <c r="Q186" s="17"/>
      <c r="R186" s="12"/>
    </row>
    <row r="187" spans="2:18" ht="14.25">
      <c r="B187" s="12"/>
      <c r="C187" s="17"/>
      <c r="D187" s="50"/>
      <c r="E187" s="50"/>
      <c r="F187" s="50"/>
      <c r="K187" s="50"/>
      <c r="M187" s="50"/>
      <c r="P187" s="12"/>
      <c r="Q187" s="17"/>
      <c r="R187" s="12"/>
    </row>
    <row r="188" spans="2:18" ht="14.25">
      <c r="B188" s="12"/>
      <c r="C188" s="17"/>
      <c r="D188" s="50"/>
      <c r="E188" s="50"/>
      <c r="F188" s="50"/>
      <c r="K188" s="50"/>
      <c r="M188" s="50"/>
      <c r="P188" s="12"/>
      <c r="Q188" s="17"/>
      <c r="R188" s="12"/>
    </row>
    <row r="189" spans="2:18" ht="14.25">
      <c r="B189" s="12"/>
      <c r="C189" s="17"/>
      <c r="D189" s="50"/>
      <c r="E189" s="50"/>
      <c r="F189" s="50"/>
      <c r="K189" s="50"/>
      <c r="M189" s="50"/>
      <c r="P189" s="12"/>
      <c r="Q189" s="17"/>
      <c r="R189" s="12"/>
    </row>
    <row r="190" spans="2:18" ht="14.25">
      <c r="B190" s="12"/>
      <c r="C190" s="17"/>
      <c r="D190" s="50"/>
      <c r="E190" s="50"/>
      <c r="F190" s="50"/>
      <c r="K190" s="50"/>
      <c r="M190" s="50"/>
      <c r="P190" s="12"/>
      <c r="Q190" s="17"/>
      <c r="R190" s="12"/>
    </row>
  </sheetData>
  <sheetProtection/>
  <mergeCells count="4">
    <mergeCell ref="C8:L8"/>
    <mergeCell ref="N8:Q8"/>
    <mergeCell ref="N9:Q9"/>
    <mergeCell ref="N10:Q10"/>
  </mergeCells>
  <printOptions/>
  <pageMargins left="1" right="0.2"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58"/>
  <sheetViews>
    <sheetView showGridLines="0" zoomScale="98" zoomScaleNormal="98" zoomScalePageLayoutView="0" workbookViewId="0" topLeftCell="A31">
      <selection activeCell="A8" sqref="A8"/>
    </sheetView>
  </sheetViews>
  <sheetFormatPr defaultColWidth="8.8515625" defaultRowHeight="12.75"/>
  <cols>
    <col min="1" max="1" width="41.140625" style="111" customWidth="1"/>
    <col min="2" max="2" width="20.140625" style="111" bestFit="1" customWidth="1"/>
    <col min="3" max="3" width="20.140625" style="98" customWidth="1"/>
    <col min="4" max="4" width="13.7109375" style="189" bestFit="1" customWidth="1"/>
    <col min="5" max="5" width="9.421875" style="189" bestFit="1" customWidth="1"/>
    <col min="6" max="6" width="8.8515625" style="111" customWidth="1"/>
    <col min="7" max="8" width="10.140625" style="111" bestFit="1" customWidth="1"/>
    <col min="9" max="16384" width="8.8515625" style="111" customWidth="1"/>
  </cols>
  <sheetData>
    <row r="1" spans="1:3" ht="15.75">
      <c r="A1" s="60" t="s">
        <v>355</v>
      </c>
      <c r="B1" s="1"/>
      <c r="C1" s="1"/>
    </row>
    <row r="2" spans="1:3" ht="14.25">
      <c r="A2" s="342" t="s">
        <v>354</v>
      </c>
      <c r="B2" s="1"/>
      <c r="C2" s="1"/>
    </row>
    <row r="3" spans="1:3" ht="14.25">
      <c r="A3" s="98"/>
      <c r="B3" s="1"/>
      <c r="C3" s="1"/>
    </row>
    <row r="4" spans="1:3" ht="15">
      <c r="A4" s="3" t="s">
        <v>359</v>
      </c>
      <c r="B4" s="1"/>
      <c r="C4" s="1"/>
    </row>
    <row r="5" spans="1:3" ht="15">
      <c r="A5" s="4" t="s">
        <v>135</v>
      </c>
      <c r="B5" s="1"/>
      <c r="C5" s="1"/>
    </row>
    <row r="6" spans="1:3" ht="15">
      <c r="A6" s="3" t="s">
        <v>15</v>
      </c>
      <c r="B6" s="1"/>
      <c r="C6" s="1"/>
    </row>
    <row r="7" spans="1:5" s="195" customFormat="1" ht="15">
      <c r="A7" s="1"/>
      <c r="B7" s="6" t="s">
        <v>36</v>
      </c>
      <c r="C7" s="6" t="s">
        <v>36</v>
      </c>
      <c r="D7" s="194"/>
      <c r="E7" s="194"/>
    </row>
    <row r="8" spans="1:5" s="195" customFormat="1" ht="15">
      <c r="A8" s="1"/>
      <c r="B8" s="301" t="s">
        <v>132</v>
      </c>
      <c r="C8" s="196" t="s">
        <v>37</v>
      </c>
      <c r="D8" s="194"/>
      <c r="E8" s="194"/>
    </row>
    <row r="9" spans="1:5" s="195" customFormat="1" ht="15">
      <c r="A9" s="1"/>
      <c r="B9" s="300" t="s">
        <v>34</v>
      </c>
      <c r="C9" s="300" t="s">
        <v>35</v>
      </c>
      <c r="D9" s="194"/>
      <c r="E9" s="194"/>
    </row>
    <row r="10" spans="1:5" s="195" customFormat="1" ht="15">
      <c r="A10" s="1"/>
      <c r="B10" s="44" t="s">
        <v>254</v>
      </c>
      <c r="C10" s="44" t="s">
        <v>254</v>
      </c>
      <c r="D10" s="194"/>
      <c r="E10" s="194"/>
    </row>
    <row r="11" spans="1:5" s="195" customFormat="1" ht="15">
      <c r="A11" s="3" t="s">
        <v>264</v>
      </c>
      <c r="B11" s="45"/>
      <c r="C11" s="45"/>
      <c r="D11" s="194"/>
      <c r="E11" s="194"/>
    </row>
    <row r="12" spans="1:5" s="195" customFormat="1" ht="15">
      <c r="A12" s="197" t="s">
        <v>97</v>
      </c>
      <c r="B12" s="1"/>
      <c r="C12" s="1"/>
      <c r="D12" s="194"/>
      <c r="E12" s="194"/>
    </row>
    <row r="13" spans="1:5" s="195" customFormat="1" ht="14.25">
      <c r="A13" s="98" t="s">
        <v>265</v>
      </c>
      <c r="B13" s="190">
        <v>2429826</v>
      </c>
      <c r="C13" s="190">
        <v>2134849</v>
      </c>
      <c r="D13" s="198">
        <f>C13-B13</f>
        <v>-294977</v>
      </c>
      <c r="E13" s="194" t="s">
        <v>137</v>
      </c>
    </row>
    <row r="14" spans="1:5" s="195" customFormat="1" ht="14.25">
      <c r="A14" s="98" t="s">
        <v>266</v>
      </c>
      <c r="B14" s="190">
        <v>597831</v>
      </c>
      <c r="C14" s="190">
        <v>628287</v>
      </c>
      <c r="D14" s="198">
        <f>C14-B14</f>
        <v>30456</v>
      </c>
      <c r="E14" s="194" t="s">
        <v>137</v>
      </c>
    </row>
    <row r="15" spans="1:5" s="195" customFormat="1" ht="14.25">
      <c r="A15" s="98" t="s">
        <v>96</v>
      </c>
      <c r="B15" s="190">
        <v>2222747</v>
      </c>
      <c r="C15" s="190">
        <v>2369940</v>
      </c>
      <c r="D15" s="198">
        <f>C15-B15</f>
        <v>147193</v>
      </c>
      <c r="E15" s="194" t="s">
        <v>137</v>
      </c>
    </row>
    <row r="16" spans="1:5" s="195" customFormat="1" ht="14.25">
      <c r="A16" s="98" t="s">
        <v>267</v>
      </c>
      <c r="B16" s="190">
        <v>4420</v>
      </c>
      <c r="C16" s="190">
        <v>145829</v>
      </c>
      <c r="D16" s="198">
        <f>C16-B16</f>
        <v>141409</v>
      </c>
      <c r="E16" s="194" t="s">
        <v>137</v>
      </c>
    </row>
    <row r="17" spans="1:5" s="195" customFormat="1" ht="14.25">
      <c r="A17" s="8" t="s">
        <v>106</v>
      </c>
      <c r="B17" s="214">
        <f>SUM(B13:B16)</f>
        <v>5254824</v>
      </c>
      <c r="C17" s="214">
        <f>SUM(C13:C16)</f>
        <v>5278905</v>
      </c>
      <c r="D17" s="198">
        <f>C17-B17</f>
        <v>24081</v>
      </c>
      <c r="E17" s="194" t="s">
        <v>137</v>
      </c>
    </row>
    <row r="18" spans="1:5" s="195" customFormat="1" ht="14.25">
      <c r="A18" s="98"/>
      <c r="B18" s="215"/>
      <c r="C18" s="215"/>
      <c r="D18" s="194"/>
      <c r="E18" s="194"/>
    </row>
    <row r="19" spans="1:5" s="195" customFormat="1" ht="14.25">
      <c r="A19" s="19" t="s">
        <v>107</v>
      </c>
      <c r="B19" s="190"/>
      <c r="C19" s="190"/>
      <c r="D19" s="194"/>
      <c r="E19" s="194"/>
    </row>
    <row r="20" spans="1:5" s="195" customFormat="1" ht="14.25">
      <c r="A20" s="98" t="s">
        <v>98</v>
      </c>
      <c r="B20" s="190">
        <v>36</v>
      </c>
      <c r="C20" s="190">
        <v>680324</v>
      </c>
      <c r="D20" s="194"/>
      <c r="E20" s="194"/>
    </row>
    <row r="21" spans="1:5" s="195" customFormat="1" ht="14.25">
      <c r="A21" s="99" t="s">
        <v>268</v>
      </c>
      <c r="B21" s="190">
        <v>2104404</v>
      </c>
      <c r="C21" s="190">
        <v>1960290</v>
      </c>
      <c r="D21" s="194"/>
      <c r="E21" s="194"/>
    </row>
    <row r="22" spans="1:5" s="195" customFormat="1" ht="14.25">
      <c r="A22" s="99" t="s">
        <v>100</v>
      </c>
      <c r="B22" s="190">
        <v>230086</v>
      </c>
      <c r="C22" s="190">
        <v>184854</v>
      </c>
      <c r="D22" s="199">
        <f>C22-B22</f>
        <v>-45232</v>
      </c>
      <c r="E22" s="194" t="s">
        <v>137</v>
      </c>
    </row>
    <row r="23" spans="1:5" s="195" customFormat="1" ht="14.25">
      <c r="A23" s="99" t="s">
        <v>99</v>
      </c>
      <c r="B23" s="190">
        <v>1347755</v>
      </c>
      <c r="C23" s="190">
        <v>1470720</v>
      </c>
      <c r="D23" s="199"/>
      <c r="E23" s="194"/>
    </row>
    <row r="24" spans="1:5" s="195" customFormat="1" ht="14.25">
      <c r="A24" s="98" t="s">
        <v>269</v>
      </c>
      <c r="B24" s="103">
        <v>1029237</v>
      </c>
      <c r="C24" s="103">
        <v>818423</v>
      </c>
      <c r="D24" s="199"/>
      <c r="E24" s="194"/>
    </row>
    <row r="25" spans="1:5" s="195" customFormat="1" ht="14.25">
      <c r="A25" s="19" t="s">
        <v>108</v>
      </c>
      <c r="B25" s="216">
        <f>SUM(B20:B24)</f>
        <v>4711518</v>
      </c>
      <c r="C25" s="216">
        <f>SUM(C20:C24)</f>
        <v>5114611</v>
      </c>
      <c r="D25" s="194"/>
      <c r="E25" s="194"/>
    </row>
    <row r="26" spans="1:5" s="195" customFormat="1" ht="15" thickBot="1">
      <c r="A26" s="8" t="s">
        <v>250</v>
      </c>
      <c r="B26" s="217">
        <f>B17+B25</f>
        <v>9966342</v>
      </c>
      <c r="C26" s="217">
        <f>C17+C25</f>
        <v>10393516</v>
      </c>
      <c r="D26" s="194"/>
      <c r="E26" s="194"/>
    </row>
    <row r="27" spans="1:5" s="195" customFormat="1" ht="15" thickTop="1">
      <c r="A27" s="98"/>
      <c r="B27" s="102"/>
      <c r="C27" s="102"/>
      <c r="D27" s="194"/>
      <c r="E27" s="194"/>
    </row>
    <row r="28" spans="1:5" s="195" customFormat="1" ht="14.25">
      <c r="A28" s="8" t="s">
        <v>270</v>
      </c>
      <c r="B28" s="101"/>
      <c r="C28" s="101"/>
      <c r="D28" s="194"/>
      <c r="E28" s="194"/>
    </row>
    <row r="29" spans="1:5" s="195" customFormat="1" ht="14.25">
      <c r="A29" s="8" t="s">
        <v>271</v>
      </c>
      <c r="B29" s="101"/>
      <c r="C29" s="101"/>
      <c r="D29" s="194"/>
      <c r="E29" s="194"/>
    </row>
    <row r="30" spans="1:5" s="195" customFormat="1" ht="14.25">
      <c r="A30" s="8" t="s">
        <v>109</v>
      </c>
      <c r="B30" s="101"/>
      <c r="C30" s="101"/>
      <c r="D30" s="194"/>
      <c r="E30" s="194"/>
    </row>
    <row r="31" spans="1:5" s="195" customFormat="1" ht="14.25">
      <c r="A31" s="98" t="s">
        <v>272</v>
      </c>
      <c r="B31" s="190">
        <v>15468900</v>
      </c>
      <c r="C31" s="190">
        <v>15468900</v>
      </c>
      <c r="D31" s="194"/>
      <c r="E31" s="194"/>
    </row>
    <row r="32" spans="1:5" s="195" customFormat="1" ht="14.25">
      <c r="A32" s="98" t="s">
        <v>239</v>
      </c>
      <c r="B32" s="190">
        <v>-7838683</v>
      </c>
      <c r="C32" s="190">
        <v>-7418307</v>
      </c>
      <c r="D32" s="200">
        <f>B32-C32</f>
        <v>-420376</v>
      </c>
      <c r="E32" s="194"/>
    </row>
    <row r="33" spans="1:5" s="195" customFormat="1" ht="14.25">
      <c r="A33" s="98" t="s">
        <v>127</v>
      </c>
      <c r="B33" s="190">
        <v>18136</v>
      </c>
      <c r="C33" s="190">
        <v>18136</v>
      </c>
      <c r="D33" s="200">
        <v>18136</v>
      </c>
      <c r="E33" s="194" t="s">
        <v>137</v>
      </c>
    </row>
    <row r="34" spans="1:10" s="195" customFormat="1" ht="14.25">
      <c r="A34" s="111" t="s">
        <v>110</v>
      </c>
      <c r="B34" s="218">
        <f>SUM(B31+B33+B32)</f>
        <v>7648353</v>
      </c>
      <c r="C34" s="218">
        <f>SUM(C31+C33+C32)</f>
        <v>8068729</v>
      </c>
      <c r="D34" s="194"/>
      <c r="E34" s="194"/>
      <c r="J34" s="201"/>
    </row>
    <row r="35" spans="1:10" s="195" customFormat="1" ht="14.25">
      <c r="A35" s="98" t="s">
        <v>111</v>
      </c>
      <c r="B35" s="215">
        <v>106391</v>
      </c>
      <c r="C35" s="215">
        <v>153560</v>
      </c>
      <c r="D35" s="199">
        <f>B35-C35</f>
        <v>-47169</v>
      </c>
      <c r="E35" s="194" t="s">
        <v>137</v>
      </c>
      <c r="J35" s="201"/>
    </row>
    <row r="36" spans="1:10" s="195" customFormat="1" ht="14.25">
      <c r="A36" s="8" t="s">
        <v>146</v>
      </c>
      <c r="B36" s="214">
        <f>SUM(B34:B35)</f>
        <v>7754744</v>
      </c>
      <c r="C36" s="214">
        <f>SUM(C34:C35)</f>
        <v>8222289</v>
      </c>
      <c r="D36" s="194"/>
      <c r="E36" s="194"/>
      <c r="J36" s="201"/>
    </row>
    <row r="37" spans="1:10" s="195" customFormat="1" ht="14.25">
      <c r="A37" s="8"/>
      <c r="B37" s="215"/>
      <c r="C37" s="215"/>
      <c r="D37" s="194"/>
      <c r="E37" s="194"/>
      <c r="J37" s="201"/>
    </row>
    <row r="38" spans="1:10" s="195" customFormat="1" ht="14.25">
      <c r="A38" s="8" t="s">
        <v>112</v>
      </c>
      <c r="B38" s="190"/>
      <c r="C38" s="190"/>
      <c r="D38" s="194"/>
      <c r="E38" s="194"/>
      <c r="J38" s="201"/>
    </row>
    <row r="39" spans="1:5" s="195" customFormat="1" ht="14.25">
      <c r="A39" s="98" t="s">
        <v>147</v>
      </c>
      <c r="B39" s="190">
        <v>97970</v>
      </c>
      <c r="C39" s="190">
        <v>101864</v>
      </c>
      <c r="D39" s="199">
        <f>B39-C39</f>
        <v>-3894</v>
      </c>
      <c r="E39" s="194" t="s">
        <v>137</v>
      </c>
    </row>
    <row r="40" spans="1:5" s="195" customFormat="1" ht="14.25">
      <c r="A40" s="98" t="s">
        <v>148</v>
      </c>
      <c r="B40" s="190">
        <v>0</v>
      </c>
      <c r="C40" s="190">
        <v>0</v>
      </c>
      <c r="D40" s="199">
        <f>-B40-C40</f>
        <v>0</v>
      </c>
      <c r="E40" s="194" t="s">
        <v>137</v>
      </c>
    </row>
    <row r="41" spans="1:5" s="195" customFormat="1" ht="14.25">
      <c r="A41" s="213" t="s">
        <v>113</v>
      </c>
      <c r="B41" s="214">
        <f>SUM(B39:B40)</f>
        <v>97970</v>
      </c>
      <c r="C41" s="214">
        <f>SUM(C39:C40)</f>
        <v>101864</v>
      </c>
      <c r="D41" s="194"/>
      <c r="E41" s="194"/>
    </row>
    <row r="42" spans="1:5" s="195" customFormat="1" ht="14.25">
      <c r="A42" s="111"/>
      <c r="B42" s="218"/>
      <c r="C42" s="218"/>
      <c r="D42" s="194"/>
      <c r="E42" s="194"/>
    </row>
    <row r="43" spans="1:5" s="195" customFormat="1" ht="14.25">
      <c r="A43" s="8" t="s">
        <v>149</v>
      </c>
      <c r="B43" s="190"/>
      <c r="C43" s="190"/>
      <c r="D43" s="194"/>
      <c r="E43" s="194"/>
    </row>
    <row r="44" spans="1:5" s="195" customFormat="1" ht="14.25">
      <c r="A44" s="98" t="s">
        <v>150</v>
      </c>
      <c r="B44" s="190">
        <v>928248</v>
      </c>
      <c r="C44" s="190">
        <v>1059296</v>
      </c>
      <c r="D44" s="199">
        <f>B44-C44</f>
        <v>-131048</v>
      </c>
      <c r="E44" s="194" t="s">
        <v>137</v>
      </c>
    </row>
    <row r="45" spans="1:5" s="195" customFormat="1" ht="14.25">
      <c r="A45" s="98" t="s">
        <v>114</v>
      </c>
      <c r="B45" s="215">
        <v>0</v>
      </c>
      <c r="C45" s="215">
        <v>0</v>
      </c>
      <c r="D45" s="199">
        <f>B45-C45</f>
        <v>0</v>
      </c>
      <c r="E45" s="194">
        <f>9780.79-166685</f>
        <v>-156904.21</v>
      </c>
    </row>
    <row r="46" spans="1:5" s="195" customFormat="1" ht="14.25">
      <c r="A46" s="98" t="s">
        <v>147</v>
      </c>
      <c r="B46" s="215">
        <v>1169859</v>
      </c>
      <c r="C46" s="215">
        <v>992758</v>
      </c>
      <c r="D46" s="199">
        <f>B46-C46</f>
        <v>177101</v>
      </c>
      <c r="E46" s="194" t="s">
        <v>137</v>
      </c>
    </row>
    <row r="47" spans="1:5" s="195" customFormat="1" ht="14.25">
      <c r="A47" s="98" t="s">
        <v>115</v>
      </c>
      <c r="B47" s="190">
        <v>15521</v>
      </c>
      <c r="C47" s="190">
        <v>17309</v>
      </c>
      <c r="D47" s="199">
        <f>B47-C47</f>
        <v>-1788</v>
      </c>
      <c r="E47" s="194" t="s">
        <v>137</v>
      </c>
    </row>
    <row r="48" spans="1:5" s="195" customFormat="1" ht="14.25">
      <c r="A48" s="8" t="s">
        <v>116</v>
      </c>
      <c r="B48" s="216">
        <f>SUM(B44:B47)</f>
        <v>2113628</v>
      </c>
      <c r="C48" s="216">
        <f>SUM(C44:C47)</f>
        <v>2069363</v>
      </c>
      <c r="D48" s="194"/>
      <c r="E48" s="194"/>
    </row>
    <row r="49" spans="1:5" s="195" customFormat="1" ht="14.25">
      <c r="A49" s="213" t="s">
        <v>117</v>
      </c>
      <c r="B49" s="103">
        <f>B41+B48</f>
        <v>2211598</v>
      </c>
      <c r="C49" s="103">
        <f>C41+C48</f>
        <v>2171227</v>
      </c>
      <c r="D49" s="194"/>
      <c r="E49" s="194"/>
    </row>
    <row r="50" spans="1:5" s="195" customFormat="1" ht="15" thickBot="1">
      <c r="A50" s="8" t="s">
        <v>151</v>
      </c>
      <c r="B50" s="217">
        <f>B36+B49</f>
        <v>9966342</v>
      </c>
      <c r="C50" s="217">
        <f>C36+C49</f>
        <v>10393516</v>
      </c>
      <c r="D50" s="194"/>
      <c r="E50" s="194"/>
    </row>
    <row r="51" spans="1:5" s="195" customFormat="1" ht="15" thickTop="1">
      <c r="A51" s="1"/>
      <c r="B51" s="202">
        <f>B50-B26</f>
        <v>0</v>
      </c>
      <c r="C51" s="203"/>
      <c r="D51" s="194"/>
      <c r="E51" s="194"/>
    </row>
    <row r="52" spans="1:5" s="195" customFormat="1" ht="14.25">
      <c r="A52" s="1"/>
      <c r="B52" s="202"/>
      <c r="C52" s="203"/>
      <c r="D52" s="194"/>
      <c r="E52" s="194"/>
    </row>
    <row r="53" ht="12.75">
      <c r="A53" s="98" t="s">
        <v>16</v>
      </c>
    </row>
    <row r="54" ht="12.75">
      <c r="A54" s="98" t="s">
        <v>38</v>
      </c>
    </row>
    <row r="55" ht="12.75">
      <c r="A55" s="111" t="s">
        <v>39</v>
      </c>
    </row>
    <row r="56" spans="2:5" s="195" customFormat="1" ht="14.25">
      <c r="B56" s="204"/>
      <c r="C56" s="1"/>
      <c r="D56" s="194"/>
      <c r="E56" s="194"/>
    </row>
    <row r="57" spans="2:3" ht="12.75">
      <c r="B57" s="192"/>
      <c r="C57" s="192"/>
    </row>
    <row r="58" spans="2:3" ht="12.75">
      <c r="B58" s="193"/>
      <c r="C58" s="193"/>
    </row>
  </sheetData>
  <sheetProtection/>
  <printOptions/>
  <pageMargins left="0.75" right="0.2" top="1" bottom="1" header="0.5" footer="0.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AH32"/>
  <sheetViews>
    <sheetView showGridLines="0" zoomScalePageLayoutView="0" workbookViewId="0" topLeftCell="A10">
      <selection activeCell="A14" sqref="A14"/>
    </sheetView>
  </sheetViews>
  <sheetFormatPr defaultColWidth="9.140625" defaultRowHeight="12.75"/>
  <cols>
    <col min="1" max="1" width="34.421875" style="35" customWidth="1"/>
    <col min="2" max="2" width="14.7109375" style="35" customWidth="1"/>
    <col min="3" max="3" width="1.7109375" style="35" customWidth="1"/>
    <col min="4" max="4" width="12.00390625" style="36" customWidth="1"/>
    <col min="5" max="5" width="2.28125" style="36" customWidth="1"/>
    <col min="6" max="6" width="14.7109375" style="37" customWidth="1"/>
    <col min="7" max="7" width="1.7109375" style="36" customWidth="1"/>
    <col min="8" max="8" width="13.8515625" style="36" customWidth="1"/>
    <col min="9" max="9" width="1.7109375" style="36" customWidth="1"/>
    <col min="10" max="10" width="13.8515625" style="36" customWidth="1"/>
    <col min="11" max="11" width="1.7109375" style="36" customWidth="1"/>
    <col min="12" max="12" width="12.28125" style="37" bestFit="1" customWidth="1"/>
    <col min="13" max="13" width="1.7109375" style="36" customWidth="1"/>
    <col min="14" max="14" width="11.421875" style="36" customWidth="1"/>
    <col min="15" max="15" width="1.421875" style="35" customWidth="1"/>
    <col min="16" max="16" width="13.00390625" style="35" customWidth="1"/>
    <col min="17" max="16384" width="9.140625" style="35" customWidth="1"/>
  </cols>
  <sheetData>
    <row r="1" spans="1:16" ht="15.75">
      <c r="A1" s="60" t="s">
        <v>355</v>
      </c>
      <c r="B1" s="113"/>
      <c r="C1" s="113"/>
      <c r="D1" s="113"/>
      <c r="E1" s="113"/>
      <c r="F1" s="114"/>
      <c r="G1" s="114"/>
      <c r="H1" s="115"/>
      <c r="I1" s="114"/>
      <c r="J1" s="114"/>
      <c r="K1" s="114"/>
      <c r="L1" s="114"/>
      <c r="M1" s="114"/>
      <c r="N1" s="115"/>
      <c r="O1" s="114"/>
      <c r="P1" s="114"/>
    </row>
    <row r="2" spans="1:6" s="98" customFormat="1" ht="12.75">
      <c r="A2" s="342" t="s">
        <v>354</v>
      </c>
      <c r="D2" s="99"/>
      <c r="E2" s="100"/>
      <c r="F2" s="101"/>
    </row>
    <row r="3" spans="4:6" s="98" customFormat="1" ht="12.75">
      <c r="D3" s="99"/>
      <c r="E3" s="100"/>
      <c r="F3" s="101"/>
    </row>
    <row r="4" spans="1:6" s="98" customFormat="1" ht="15">
      <c r="A4" s="3" t="s">
        <v>359</v>
      </c>
      <c r="D4" s="99"/>
      <c r="E4" s="100"/>
      <c r="F4" s="101"/>
    </row>
    <row r="5" spans="1:16" ht="15">
      <c r="A5" s="4" t="s">
        <v>135</v>
      </c>
      <c r="B5" s="113"/>
      <c r="C5" s="113"/>
      <c r="D5" s="113"/>
      <c r="E5" s="113"/>
      <c r="F5" s="114"/>
      <c r="G5" s="114"/>
      <c r="H5" s="115"/>
      <c r="I5" s="114"/>
      <c r="J5" s="114"/>
      <c r="K5" s="114"/>
      <c r="L5" s="114"/>
      <c r="M5" s="114"/>
      <c r="N5" s="115"/>
      <c r="O5" s="114"/>
      <c r="P5" s="114"/>
    </row>
    <row r="6" spans="1:16" ht="15">
      <c r="A6" s="208" t="s">
        <v>356</v>
      </c>
      <c r="B6" s="113"/>
      <c r="C6" s="113"/>
      <c r="D6" s="113"/>
      <c r="E6" s="113"/>
      <c r="F6" s="114"/>
      <c r="G6" s="114"/>
      <c r="H6" s="115"/>
      <c r="I6" s="114"/>
      <c r="J6" s="114"/>
      <c r="K6" s="114"/>
      <c r="L6" s="114"/>
      <c r="M6" s="114"/>
      <c r="N6" s="115"/>
      <c r="O6" s="114"/>
      <c r="P6" s="114"/>
    </row>
    <row r="7" spans="1:16" s="209" customFormat="1" ht="15">
      <c r="A7" s="4"/>
      <c r="F7" s="210"/>
      <c r="G7" s="210"/>
      <c r="H7" s="211"/>
      <c r="I7" s="210"/>
      <c r="J7" s="210"/>
      <c r="K7" s="210"/>
      <c r="L7" s="210"/>
      <c r="M7" s="210"/>
      <c r="N7" s="211"/>
      <c r="O7" s="210"/>
      <c r="P7" s="210"/>
    </row>
    <row r="8" spans="2:16" s="113" customFormat="1" ht="12.75">
      <c r="B8" s="364" t="s">
        <v>56</v>
      </c>
      <c r="C8" s="364"/>
      <c r="D8" s="364"/>
      <c r="E8" s="364"/>
      <c r="F8" s="364"/>
      <c r="G8" s="364"/>
      <c r="H8" s="364"/>
      <c r="I8" s="364"/>
      <c r="J8" s="364"/>
      <c r="K8" s="364"/>
      <c r="L8" s="364"/>
      <c r="M8" s="114"/>
      <c r="N8" s="115"/>
      <c r="O8" s="114"/>
      <c r="P8" s="40"/>
    </row>
    <row r="9" spans="1:16" s="113" customFormat="1" ht="12.75">
      <c r="A9" s="39"/>
      <c r="B9" s="38"/>
      <c r="C9" s="38"/>
      <c r="D9" s="40"/>
      <c r="E9" s="40"/>
      <c r="F9" s="41"/>
      <c r="G9" s="40"/>
      <c r="H9" s="38"/>
      <c r="I9" s="38"/>
      <c r="J9" s="40"/>
      <c r="K9" s="40"/>
      <c r="L9" s="40" t="s">
        <v>251</v>
      </c>
      <c r="M9" s="40"/>
      <c r="N9" s="41"/>
      <c r="O9" s="40"/>
      <c r="P9" s="40"/>
    </row>
    <row r="10" spans="2:16" s="113" customFormat="1" ht="12.75">
      <c r="B10" s="224"/>
      <c r="C10" s="224"/>
      <c r="D10" s="365"/>
      <c r="E10" s="365"/>
      <c r="F10" s="365"/>
      <c r="G10" s="225"/>
      <c r="H10" s="224"/>
      <c r="I10" s="224"/>
      <c r="J10" s="225"/>
      <c r="K10" s="40"/>
      <c r="L10" s="40" t="s">
        <v>57</v>
      </c>
      <c r="M10" s="40"/>
      <c r="N10" s="41"/>
      <c r="O10" s="40"/>
      <c r="P10" s="40"/>
    </row>
    <row r="11" spans="2:16" s="113" customFormat="1" ht="12.75">
      <c r="B11" s="38" t="s">
        <v>58</v>
      </c>
      <c r="C11" s="38"/>
      <c r="D11" s="40" t="s">
        <v>237</v>
      </c>
      <c r="E11" s="40"/>
      <c r="F11" s="41" t="s">
        <v>59</v>
      </c>
      <c r="G11" s="40"/>
      <c r="H11" s="38" t="s">
        <v>237</v>
      </c>
      <c r="I11" s="38"/>
      <c r="J11" s="40" t="s">
        <v>60</v>
      </c>
      <c r="K11" s="40"/>
      <c r="L11" s="38" t="s">
        <v>61</v>
      </c>
      <c r="M11" s="40"/>
      <c r="N11" s="41" t="s">
        <v>62</v>
      </c>
      <c r="O11" s="40"/>
      <c r="P11" s="40" t="s">
        <v>246</v>
      </c>
    </row>
    <row r="12" spans="2:16" s="113" customFormat="1" ht="12.75">
      <c r="B12" s="38" t="s">
        <v>238</v>
      </c>
      <c r="C12" s="38"/>
      <c r="D12" s="40" t="s">
        <v>240</v>
      </c>
      <c r="E12" s="40"/>
      <c r="F12" s="41" t="s">
        <v>241</v>
      </c>
      <c r="G12" s="40"/>
      <c r="H12" s="38" t="s">
        <v>126</v>
      </c>
      <c r="I12" s="38"/>
      <c r="J12" s="40" t="s">
        <v>63</v>
      </c>
      <c r="K12" s="40"/>
      <c r="L12" s="40" t="s">
        <v>64</v>
      </c>
      <c r="M12" s="40"/>
      <c r="N12" s="41" t="s">
        <v>65</v>
      </c>
      <c r="O12" s="40"/>
      <c r="P12" s="40" t="s">
        <v>251</v>
      </c>
    </row>
    <row r="13" spans="2:16" s="113" customFormat="1" ht="12.75">
      <c r="B13" s="38" t="s">
        <v>254</v>
      </c>
      <c r="C13" s="38"/>
      <c r="D13" s="40" t="s">
        <v>254</v>
      </c>
      <c r="E13" s="40"/>
      <c r="F13" s="41" t="s">
        <v>254</v>
      </c>
      <c r="G13" s="40"/>
      <c r="H13" s="38" t="s">
        <v>254</v>
      </c>
      <c r="I13" s="38"/>
      <c r="J13" s="40" t="s">
        <v>254</v>
      </c>
      <c r="K13" s="40"/>
      <c r="L13" s="40" t="s">
        <v>254</v>
      </c>
      <c r="M13" s="40"/>
      <c r="N13" s="41" t="s">
        <v>254</v>
      </c>
      <c r="O13" s="40"/>
      <c r="P13" s="40" t="s">
        <v>254</v>
      </c>
    </row>
    <row r="14" spans="1:16" s="113" customFormat="1" ht="12.75">
      <c r="A14" s="34" t="s">
        <v>138</v>
      </c>
      <c r="D14" s="115"/>
      <c r="E14" s="114"/>
      <c r="F14" s="114"/>
      <c r="G14" s="114"/>
      <c r="H14" s="116"/>
      <c r="I14" s="116"/>
      <c r="J14" s="114"/>
      <c r="K14" s="114"/>
      <c r="L14" s="115"/>
      <c r="M14" s="114"/>
      <c r="N14" s="114"/>
      <c r="O14" s="176"/>
      <c r="P14" s="176"/>
    </row>
    <row r="15" spans="1:34" s="113" customFormat="1" ht="12.75">
      <c r="A15" s="113" t="s">
        <v>139</v>
      </c>
      <c r="B15" s="103">
        <v>15468900</v>
      </c>
      <c r="C15" s="205"/>
      <c r="D15" s="103">
        <v>3578436</v>
      </c>
      <c r="E15" s="205"/>
      <c r="F15" s="103">
        <v>-140672</v>
      </c>
      <c r="G15" s="205"/>
      <c r="H15" s="103">
        <v>18136</v>
      </c>
      <c r="I15" s="102"/>
      <c r="J15" s="103">
        <v>-10856071</v>
      </c>
      <c r="K15" s="205"/>
      <c r="L15" s="206">
        <f>SUM(B15:J15)</f>
        <v>8068729</v>
      </c>
      <c r="M15" s="205"/>
      <c r="N15" s="103">
        <v>153560</v>
      </c>
      <c r="O15" s="205"/>
      <c r="P15" s="206">
        <f>N15+L15</f>
        <v>8222289</v>
      </c>
      <c r="Q15" s="176"/>
      <c r="R15" s="176"/>
      <c r="S15" s="176"/>
      <c r="T15" s="176"/>
      <c r="U15" s="176"/>
      <c r="V15" s="176"/>
      <c r="W15" s="176"/>
      <c r="X15" s="176"/>
      <c r="Y15" s="176"/>
      <c r="Z15" s="176"/>
      <c r="AA15" s="176"/>
      <c r="AB15" s="176"/>
      <c r="AC15" s="176"/>
      <c r="AD15" s="176"/>
      <c r="AE15" s="176"/>
      <c r="AF15" s="176"/>
      <c r="AG15" s="176"/>
      <c r="AH15" s="176"/>
    </row>
    <row r="16" spans="1:16" s="113" customFormat="1" ht="12.75">
      <c r="A16" s="34" t="s">
        <v>54</v>
      </c>
      <c r="B16" s="177">
        <v>0</v>
      </c>
      <c r="C16" s="177"/>
      <c r="D16" s="177">
        <v>0</v>
      </c>
      <c r="E16" s="120"/>
      <c r="F16" s="120">
        <v>-4834</v>
      </c>
      <c r="G16" s="120"/>
      <c r="H16" s="177">
        <v>0</v>
      </c>
      <c r="I16" s="177"/>
      <c r="J16" s="177">
        <v>-415541.841509136</v>
      </c>
      <c r="K16" s="120"/>
      <c r="L16" s="176">
        <f>F16+J16</f>
        <v>-420375.841509136</v>
      </c>
      <c r="M16" s="120"/>
      <c r="N16" s="120">
        <v>-47168.53810052801</v>
      </c>
      <c r="O16" s="120"/>
      <c r="P16" s="176">
        <f>L16+N16</f>
        <v>-467544.379609664</v>
      </c>
    </row>
    <row r="17" spans="1:34" s="113" customFormat="1" ht="12.75">
      <c r="A17" s="34" t="s">
        <v>55</v>
      </c>
      <c r="B17" s="102"/>
      <c r="C17" s="205"/>
      <c r="D17" s="102"/>
      <c r="E17" s="205"/>
      <c r="F17" s="102"/>
      <c r="G17" s="205"/>
      <c r="H17" s="102"/>
      <c r="I17" s="102"/>
      <c r="J17" s="102"/>
      <c r="K17" s="205"/>
      <c r="L17" s="223"/>
      <c r="M17" s="205"/>
      <c r="N17" s="102"/>
      <c r="O17" s="205"/>
      <c r="P17" s="223"/>
      <c r="Q17" s="176"/>
      <c r="R17" s="176"/>
      <c r="S17" s="176"/>
      <c r="T17" s="176"/>
      <c r="U17" s="176"/>
      <c r="V17" s="176"/>
      <c r="W17" s="176"/>
      <c r="X17" s="176"/>
      <c r="Y17" s="176"/>
      <c r="Z17" s="176"/>
      <c r="AA17" s="176"/>
      <c r="AB17" s="176"/>
      <c r="AC17" s="176"/>
      <c r="AD17" s="176"/>
      <c r="AE17" s="176"/>
      <c r="AF17" s="176"/>
      <c r="AG17" s="176"/>
      <c r="AH17" s="176"/>
    </row>
    <row r="18" spans="1:16" s="113" customFormat="1" ht="12.75">
      <c r="A18" s="113" t="s">
        <v>242</v>
      </c>
      <c r="B18" s="176">
        <v>0</v>
      </c>
      <c r="C18" s="176"/>
      <c r="D18" s="176">
        <v>0</v>
      </c>
      <c r="E18" s="176"/>
      <c r="F18" s="119">
        <v>0</v>
      </c>
      <c r="G18" s="176"/>
      <c r="H18" s="176">
        <v>0</v>
      </c>
      <c r="I18" s="177"/>
      <c r="J18" s="176">
        <v>0</v>
      </c>
      <c r="K18" s="176"/>
      <c r="L18" s="176">
        <v>0</v>
      </c>
      <c r="M18" s="176"/>
      <c r="N18" s="119">
        <v>0</v>
      </c>
      <c r="O18" s="176"/>
      <c r="P18" s="177">
        <f>L18+N18</f>
        <v>0</v>
      </c>
    </row>
    <row r="19" spans="1:16" s="113" customFormat="1" ht="12.75" customHeight="1">
      <c r="A19" s="117" t="s">
        <v>129</v>
      </c>
      <c r="B19" s="177">
        <v>0</v>
      </c>
      <c r="C19" s="177"/>
      <c r="D19" s="177">
        <v>0</v>
      </c>
      <c r="E19" s="120"/>
      <c r="F19" s="120">
        <v>0</v>
      </c>
      <c r="G19" s="120"/>
      <c r="H19" s="177">
        <v>0</v>
      </c>
      <c r="I19" s="177"/>
      <c r="J19" s="177">
        <v>0</v>
      </c>
      <c r="K19" s="120"/>
      <c r="L19" s="176">
        <f>SUM(B19:J19)</f>
        <v>0</v>
      </c>
      <c r="M19" s="120"/>
      <c r="N19" s="120">
        <v>0</v>
      </c>
      <c r="O19" s="120"/>
      <c r="P19" s="177">
        <f>L19+N19</f>
        <v>0</v>
      </c>
    </row>
    <row r="20" spans="1:16" s="113" customFormat="1" ht="13.5" thickBot="1">
      <c r="A20" s="113" t="s">
        <v>141</v>
      </c>
      <c r="B20" s="178">
        <f>SUM(B15:B19)</f>
        <v>15468900</v>
      </c>
      <c r="C20" s="177"/>
      <c r="D20" s="178">
        <f>SUM(D15:D19)</f>
        <v>3578436</v>
      </c>
      <c r="E20" s="177"/>
      <c r="F20" s="178">
        <f>SUM(F15:F19)</f>
        <v>-145506</v>
      </c>
      <c r="G20" s="177"/>
      <c r="H20" s="178">
        <f>SUM(H15:H19)</f>
        <v>18136</v>
      </c>
      <c r="I20" s="177"/>
      <c r="J20" s="178">
        <f>SUM(J15:J19)</f>
        <v>-11271612.841509135</v>
      </c>
      <c r="K20" s="177"/>
      <c r="L20" s="178">
        <f>SUM(L15:L19)</f>
        <v>7648353.158490864</v>
      </c>
      <c r="M20" s="177"/>
      <c r="N20" s="178">
        <f>SUM(N15:N19)</f>
        <v>106391.461899472</v>
      </c>
      <c r="O20" s="177"/>
      <c r="P20" s="178">
        <f>SUM(P15:P19)</f>
        <v>7754744.620390336</v>
      </c>
    </row>
    <row r="21" spans="1:14" s="113" customFormat="1" ht="12.75" customHeight="1" thickTop="1">
      <c r="A21" s="117"/>
      <c r="B21" s="120"/>
      <c r="C21" s="120"/>
      <c r="D21" s="120"/>
      <c r="E21" s="120"/>
      <c r="F21" s="120"/>
      <c r="G21" s="120"/>
      <c r="H21" s="120"/>
      <c r="I21" s="120"/>
      <c r="J21" s="120"/>
      <c r="K21" s="120"/>
      <c r="L21" s="120"/>
      <c r="M21" s="120"/>
      <c r="N21" s="120"/>
    </row>
    <row r="22" spans="1:14" s="113" customFormat="1" ht="12.75">
      <c r="A22" s="34" t="s">
        <v>142</v>
      </c>
      <c r="B22" s="120"/>
      <c r="C22" s="120"/>
      <c r="D22" s="120"/>
      <c r="E22" s="120"/>
      <c r="F22" s="120"/>
      <c r="G22" s="120"/>
      <c r="H22" s="120"/>
      <c r="I22" s="120"/>
      <c r="J22" s="120"/>
      <c r="K22" s="120"/>
      <c r="L22" s="120"/>
      <c r="M22" s="120"/>
      <c r="N22" s="120"/>
    </row>
    <row r="23" spans="1:16" s="113" customFormat="1" ht="12.75">
      <c r="A23" s="113" t="s">
        <v>164</v>
      </c>
      <c r="B23" s="175">
        <v>13371900</v>
      </c>
      <c r="C23" s="176"/>
      <c r="D23" s="175">
        <v>3336570</v>
      </c>
      <c r="E23" s="176"/>
      <c r="F23" s="118">
        <v>-82902</v>
      </c>
      <c r="G23" s="176"/>
      <c r="H23" s="175">
        <v>0</v>
      </c>
      <c r="I23" s="177"/>
      <c r="J23" s="175">
        <v>-9515705</v>
      </c>
      <c r="K23" s="176"/>
      <c r="L23" s="175">
        <v>7109863</v>
      </c>
      <c r="M23" s="176"/>
      <c r="N23" s="118">
        <v>212118</v>
      </c>
      <c r="O23" s="176"/>
      <c r="P23" s="175">
        <v>7321981</v>
      </c>
    </row>
    <row r="24" spans="1:16" s="113" customFormat="1" ht="12.75">
      <c r="A24" s="34" t="s">
        <v>54</v>
      </c>
      <c r="B24" s="176">
        <v>0</v>
      </c>
      <c r="C24" s="176"/>
      <c r="D24" s="176">
        <v>0</v>
      </c>
      <c r="E24" s="119"/>
      <c r="F24" s="119">
        <v>49196</v>
      </c>
      <c r="G24" s="119"/>
      <c r="H24" s="176">
        <v>0</v>
      </c>
      <c r="I24" s="177"/>
      <c r="J24" s="176">
        <v>-258400</v>
      </c>
      <c r="K24" s="119"/>
      <c r="L24" s="176">
        <f>F24+J24</f>
        <v>-209204</v>
      </c>
      <c r="M24" s="119"/>
      <c r="N24" s="119">
        <f>241172-212118</f>
        <v>29054</v>
      </c>
      <c r="O24" s="119"/>
      <c r="P24" s="176">
        <f>L24+N24</f>
        <v>-180150</v>
      </c>
    </row>
    <row r="25" spans="1:16" s="113" customFormat="1" ht="12.75">
      <c r="A25" s="34" t="s">
        <v>55</v>
      </c>
      <c r="B25" s="177"/>
      <c r="C25" s="176"/>
      <c r="D25" s="177"/>
      <c r="E25" s="176"/>
      <c r="F25" s="120"/>
      <c r="G25" s="176"/>
      <c r="H25" s="177"/>
      <c r="I25" s="177"/>
      <c r="J25" s="177"/>
      <c r="K25" s="176"/>
      <c r="L25" s="177"/>
      <c r="M25" s="176"/>
      <c r="N25" s="120"/>
      <c r="O25" s="176"/>
      <c r="P25" s="177"/>
    </row>
    <row r="26" spans="1:16" s="113" customFormat="1" ht="12.75">
      <c r="A26" s="113" t="s">
        <v>242</v>
      </c>
      <c r="B26" s="176">
        <v>0</v>
      </c>
      <c r="C26" s="176"/>
      <c r="D26" s="176">
        <v>0</v>
      </c>
      <c r="E26" s="176"/>
      <c r="F26" s="119">
        <v>0</v>
      </c>
      <c r="G26" s="176"/>
      <c r="H26" s="176">
        <v>0</v>
      </c>
      <c r="I26" s="177"/>
      <c r="J26" s="176">
        <v>0</v>
      </c>
      <c r="K26" s="176"/>
      <c r="L26" s="176">
        <v>0</v>
      </c>
      <c r="M26" s="176"/>
      <c r="N26" s="119">
        <v>0</v>
      </c>
      <c r="O26" s="176"/>
      <c r="P26" s="176">
        <f>L26+N26</f>
        <v>0</v>
      </c>
    </row>
    <row r="27" spans="1:16" s="113" customFormat="1" ht="12.75">
      <c r="A27" s="117" t="s">
        <v>129</v>
      </c>
      <c r="B27" s="177">
        <v>0</v>
      </c>
      <c r="C27" s="177"/>
      <c r="D27" s="177">
        <v>0</v>
      </c>
      <c r="E27" s="120"/>
      <c r="F27" s="120">
        <v>0</v>
      </c>
      <c r="G27" s="120"/>
      <c r="H27" s="177">
        <v>0</v>
      </c>
      <c r="I27" s="177"/>
      <c r="J27" s="177">
        <v>0</v>
      </c>
      <c r="K27" s="120"/>
      <c r="L27" s="176">
        <v>0</v>
      </c>
      <c r="M27" s="120"/>
      <c r="N27" s="120">
        <v>0</v>
      </c>
      <c r="O27" s="120"/>
      <c r="P27" s="176">
        <f>L27+N27</f>
        <v>0</v>
      </c>
    </row>
    <row r="28" spans="1:16" s="113" customFormat="1" ht="13.5" thickBot="1">
      <c r="A28" s="117" t="s">
        <v>143</v>
      </c>
      <c r="B28" s="207">
        <f>SUM(B23:B27)</f>
        <v>13371900</v>
      </c>
      <c r="C28" s="120"/>
      <c r="D28" s="207">
        <f>SUM(D23:D27)</f>
        <v>3336570</v>
      </c>
      <c r="E28" s="119"/>
      <c r="F28" s="207">
        <f>SUM(F23:F27)</f>
        <v>-33706</v>
      </c>
      <c r="G28" s="119"/>
      <c r="H28" s="207">
        <f>SUM(H23:H27)</f>
        <v>0</v>
      </c>
      <c r="I28" s="120"/>
      <c r="J28" s="207">
        <f>SUM(J23:J27)</f>
        <v>-9774105</v>
      </c>
      <c r="K28" s="119"/>
      <c r="L28" s="207">
        <f>SUM(L23:L27)</f>
        <v>6900659</v>
      </c>
      <c r="M28" s="119"/>
      <c r="N28" s="207">
        <f>SUM(N23:N27)</f>
        <v>241172</v>
      </c>
      <c r="O28" s="176"/>
      <c r="P28" s="207">
        <f>SUM(P23:P27)</f>
        <v>7141831</v>
      </c>
    </row>
    <row r="29" spans="1:34" ht="13.5" thickTop="1">
      <c r="A29" s="117"/>
      <c r="B29" s="120"/>
      <c r="C29" s="120"/>
      <c r="D29" s="120"/>
      <c r="E29" s="119"/>
      <c r="F29" s="120"/>
      <c r="G29" s="119"/>
      <c r="H29" s="120"/>
      <c r="I29" s="119"/>
      <c r="J29" s="119"/>
      <c r="K29" s="119"/>
      <c r="L29" s="119"/>
      <c r="M29" s="119"/>
      <c r="N29" s="120"/>
      <c r="O29" s="42"/>
      <c r="P29" s="42"/>
      <c r="Q29" s="42"/>
      <c r="R29" s="42"/>
      <c r="S29" s="42"/>
      <c r="T29" s="42"/>
      <c r="U29" s="42"/>
      <c r="V29" s="42"/>
      <c r="W29" s="42"/>
      <c r="X29" s="42"/>
      <c r="Y29" s="42"/>
      <c r="Z29" s="42"/>
      <c r="AA29" s="42"/>
      <c r="AB29" s="42"/>
      <c r="AC29" s="42"/>
      <c r="AD29" s="42"/>
      <c r="AE29" s="42"/>
      <c r="AF29" s="42"/>
      <c r="AG29" s="42"/>
      <c r="AH29" s="42"/>
    </row>
    <row r="30" spans="1:14" s="137" customFormat="1" ht="14.25">
      <c r="A30" s="133"/>
      <c r="B30" s="134">
        <v>-325422</v>
      </c>
      <c r="C30" s="133"/>
      <c r="D30" s="135">
        <v>16510.820000000298</v>
      </c>
      <c r="E30" s="135"/>
      <c r="F30" s="136">
        <v>42321.69360000001</v>
      </c>
      <c r="G30" s="135"/>
      <c r="H30" s="135">
        <f>H23-'BS'!B33</f>
        <v>-18136</v>
      </c>
      <c r="I30" s="135"/>
      <c r="J30" s="135">
        <f>J23-'BS'!B35</f>
        <v>-9622096</v>
      </c>
      <c r="K30" s="135"/>
      <c r="L30" s="136">
        <v>6856032.796</v>
      </c>
      <c r="M30" s="135"/>
      <c r="N30" s="135">
        <f>N23-'BS'!B37</f>
        <v>212118</v>
      </c>
    </row>
    <row r="31" ht="12.75">
      <c r="A31" s="98" t="s">
        <v>13</v>
      </c>
    </row>
    <row r="32" ht="12.75">
      <c r="A32" s="98" t="s">
        <v>144</v>
      </c>
    </row>
  </sheetData>
  <sheetProtection/>
  <mergeCells count="2">
    <mergeCell ref="B8:L8"/>
    <mergeCell ref="D10:F10"/>
  </mergeCells>
  <printOptions/>
  <pageMargins left="0.5" right="0.5" top="1" bottom="0.236220472440945" header="0.511811023622047" footer="0.511811023622047"/>
  <pageSetup fitToHeight="1" fitToWidth="1"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G57"/>
  <sheetViews>
    <sheetView showGridLines="0" zoomScalePageLayoutView="0" workbookViewId="0" topLeftCell="A25">
      <selection activeCell="A5" sqref="A5"/>
    </sheetView>
  </sheetViews>
  <sheetFormatPr defaultColWidth="8.8515625" defaultRowHeight="12.75"/>
  <cols>
    <col min="1" max="2" width="4.7109375" style="98" customWidth="1"/>
    <col min="3" max="3" width="53.57421875" style="98" customWidth="1"/>
    <col min="4" max="4" width="16.421875" style="99" customWidth="1"/>
    <col min="5" max="5" width="3.140625" style="100" customWidth="1"/>
    <col min="6" max="6" width="17.421875" style="101" bestFit="1" customWidth="1"/>
    <col min="7" max="7" width="9.421875" style="98" customWidth="1"/>
    <col min="8" max="16384" width="8.8515625" style="98" customWidth="1"/>
  </cols>
  <sheetData>
    <row r="1" ht="15.75">
      <c r="A1" s="60" t="s">
        <v>355</v>
      </c>
    </row>
    <row r="2" ht="12.75">
      <c r="A2" s="342" t="s">
        <v>354</v>
      </c>
    </row>
    <row r="4" ht="15">
      <c r="A4" s="3" t="s">
        <v>359</v>
      </c>
    </row>
    <row r="5" ht="15">
      <c r="A5" s="5" t="s">
        <v>135</v>
      </c>
    </row>
    <row r="6" ht="15">
      <c r="A6" s="3" t="s">
        <v>353</v>
      </c>
    </row>
    <row r="7" spans="4:6" ht="15">
      <c r="D7" s="6" t="s">
        <v>145</v>
      </c>
      <c r="F7" s="3" t="str">
        <f>D7</f>
        <v>3 months ended</v>
      </c>
    </row>
    <row r="8" spans="4:6" ht="15">
      <c r="D8" s="7" t="s">
        <v>133</v>
      </c>
      <c r="F8" s="6" t="s">
        <v>134</v>
      </c>
    </row>
    <row r="9" spans="4:6" ht="15">
      <c r="D9" s="44" t="s">
        <v>254</v>
      </c>
      <c r="F9" s="44" t="s">
        <v>254</v>
      </c>
    </row>
    <row r="10" spans="4:5" ht="12.75">
      <c r="D10" s="101"/>
      <c r="E10" s="102"/>
    </row>
    <row r="11" spans="1:6" s="1" customFormat="1" ht="14.25">
      <c r="A11" s="303" t="s">
        <v>43</v>
      </c>
      <c r="B11" s="304"/>
      <c r="C11" s="304"/>
      <c r="D11" s="305"/>
      <c r="E11" s="329"/>
      <c r="F11" s="304"/>
    </row>
    <row r="12" spans="1:6" s="1" customFormat="1" ht="14.25">
      <c r="A12" s="304"/>
      <c r="B12" s="307" t="s">
        <v>18</v>
      </c>
      <c r="C12" s="304"/>
      <c r="D12" s="313">
        <v>-328646.77900444</v>
      </c>
      <c r="E12" s="313"/>
      <c r="F12" s="313">
        <v>-251301.29</v>
      </c>
    </row>
    <row r="13" spans="1:6" s="1" customFormat="1" ht="14.25">
      <c r="A13" s="304"/>
      <c r="B13" s="308" t="s">
        <v>44</v>
      </c>
      <c r="C13" s="304"/>
      <c r="D13" s="314"/>
      <c r="E13" s="313"/>
      <c r="F13" s="313"/>
    </row>
    <row r="14" spans="1:6" s="1" customFormat="1" ht="14.25">
      <c r="A14" s="304"/>
      <c r="B14" s="306"/>
      <c r="C14" s="307" t="s">
        <v>45</v>
      </c>
      <c r="D14" s="315">
        <v>124565.58284452002</v>
      </c>
      <c r="E14" s="315"/>
      <c r="F14" s="313">
        <v>89070.92</v>
      </c>
    </row>
    <row r="15" spans="1:7" s="1" customFormat="1" ht="14.25">
      <c r="A15" s="304"/>
      <c r="B15" s="306"/>
      <c r="C15" s="307" t="s">
        <v>20</v>
      </c>
      <c r="D15" s="315">
        <v>223917.3</v>
      </c>
      <c r="E15" s="315"/>
      <c r="F15" s="313">
        <v>223917.3</v>
      </c>
      <c r="G15" s="203"/>
    </row>
    <row r="16" spans="1:6" s="1" customFormat="1" ht="14.25">
      <c r="A16" s="304"/>
      <c r="B16" s="306"/>
      <c r="C16" s="343" t="s">
        <v>19</v>
      </c>
      <c r="D16" s="315">
        <v>14155.68</v>
      </c>
      <c r="E16" s="315"/>
      <c r="F16" s="313">
        <v>13780.68</v>
      </c>
    </row>
    <row r="17" spans="1:6" s="1" customFormat="1" ht="14.25">
      <c r="A17" s="304"/>
      <c r="B17" s="306"/>
      <c r="C17" s="307" t="s">
        <v>21</v>
      </c>
      <c r="D17" s="315">
        <v>-1788.66</v>
      </c>
      <c r="E17" s="315"/>
      <c r="F17" s="313">
        <v>-1849.05</v>
      </c>
    </row>
    <row r="18" spans="1:6" s="1" customFormat="1" ht="14.25">
      <c r="A18" s="304"/>
      <c r="B18" s="306"/>
      <c r="C18" s="307" t="s">
        <v>22</v>
      </c>
      <c r="D18" s="315">
        <v>-22197.85880034</v>
      </c>
      <c r="E18" s="315"/>
      <c r="F18" s="313">
        <v>-12917.589999999998</v>
      </c>
    </row>
    <row r="19" spans="1:6" s="1" customFormat="1" ht="14.25">
      <c r="A19" s="304"/>
      <c r="B19" s="306"/>
      <c r="C19" s="307" t="s">
        <v>46</v>
      </c>
      <c r="D19" s="315">
        <v>-3810.6800000000003</v>
      </c>
      <c r="E19" s="315"/>
      <c r="F19" s="313">
        <v>-3000</v>
      </c>
    </row>
    <row r="20" spans="1:6" s="1" customFormat="1" ht="14.25">
      <c r="A20" s="304"/>
      <c r="B20" s="306"/>
      <c r="C20" s="307" t="s">
        <v>47</v>
      </c>
      <c r="D20" s="316">
        <v>23646.448534000003</v>
      </c>
      <c r="E20" s="315"/>
      <c r="F20" s="317">
        <v>21610.780000000002</v>
      </c>
    </row>
    <row r="21" spans="1:6" s="1" customFormat="1" ht="14.25">
      <c r="A21" s="304"/>
      <c r="B21" s="308" t="s">
        <v>48</v>
      </c>
      <c r="C21" s="304"/>
      <c r="D21" s="315">
        <v>29841.033573740006</v>
      </c>
      <c r="E21" s="315"/>
      <c r="F21" s="313">
        <v>79311.74999999999</v>
      </c>
    </row>
    <row r="22" spans="1:6" s="1" customFormat="1" ht="14.25">
      <c r="A22" s="304"/>
      <c r="B22" s="307" t="s">
        <v>23</v>
      </c>
      <c r="C22" s="304"/>
      <c r="D22" s="315"/>
      <c r="E22" s="315"/>
      <c r="F22" s="313"/>
    </row>
    <row r="23" spans="1:6" s="127" customFormat="1" ht="12.75">
      <c r="A23" s="304"/>
      <c r="B23" s="304"/>
      <c r="C23" s="307" t="s">
        <v>24</v>
      </c>
      <c r="D23" s="315">
        <v>-121915.8144016196</v>
      </c>
      <c r="E23" s="315"/>
      <c r="F23" s="313">
        <v>-607247.6299999999</v>
      </c>
    </row>
    <row r="24" spans="1:6" ht="12.75">
      <c r="A24" s="304"/>
      <c r="B24" s="304"/>
      <c r="C24" s="307" t="s">
        <v>25</v>
      </c>
      <c r="D24" s="316">
        <v>-131048.34424836002</v>
      </c>
      <c r="E24" s="315"/>
      <c r="F24" s="317">
        <v>660152.0800000001</v>
      </c>
    </row>
    <row r="25" spans="1:6" ht="12.75">
      <c r="A25" s="304"/>
      <c r="B25" s="308" t="s">
        <v>49</v>
      </c>
      <c r="C25" s="304"/>
      <c r="D25" s="315">
        <v>-223123.12507623964</v>
      </c>
      <c r="E25" s="315"/>
      <c r="F25" s="313">
        <v>132216.2000000002</v>
      </c>
    </row>
    <row r="26" spans="1:6" ht="12.75">
      <c r="A26" s="304"/>
      <c r="B26" s="307" t="s">
        <v>50</v>
      </c>
      <c r="C26" s="304"/>
      <c r="D26" s="315">
        <v>-23646.448534000003</v>
      </c>
      <c r="E26" s="315"/>
      <c r="F26" s="313">
        <v>-21610.780000000002</v>
      </c>
    </row>
    <row r="27" spans="1:6" ht="12.75">
      <c r="A27" s="304"/>
      <c r="B27" s="304" t="s">
        <v>27</v>
      </c>
      <c r="C27" s="309"/>
      <c r="D27" s="318">
        <v>-53467.94999999995</v>
      </c>
      <c r="E27" s="330"/>
      <c r="F27" s="317">
        <v>-38230.729999999996</v>
      </c>
    </row>
    <row r="28" spans="1:6" ht="12.75">
      <c r="A28" s="304"/>
      <c r="B28" s="308" t="s">
        <v>26</v>
      </c>
      <c r="C28" s="304"/>
      <c r="D28" s="319">
        <v>-300237.5236102396</v>
      </c>
      <c r="E28" s="315"/>
      <c r="F28" s="320">
        <v>72374.69000000019</v>
      </c>
    </row>
    <row r="29" spans="1:6" ht="12.75">
      <c r="A29" s="304"/>
      <c r="B29" s="306"/>
      <c r="C29" s="310"/>
      <c r="D29" s="321"/>
      <c r="E29" s="315"/>
      <c r="F29" s="314"/>
    </row>
    <row r="30" spans="1:6" ht="12.75">
      <c r="A30" s="303" t="s">
        <v>3</v>
      </c>
      <c r="B30" s="304"/>
      <c r="C30" s="304"/>
      <c r="D30" s="321"/>
      <c r="E30" s="315"/>
      <c r="F30" s="314"/>
    </row>
    <row r="31" spans="1:6" ht="12.75">
      <c r="A31" s="304"/>
      <c r="B31" s="307" t="s">
        <v>4</v>
      </c>
      <c r="C31" s="304"/>
      <c r="D31" s="321">
        <v>0</v>
      </c>
      <c r="E31" s="331"/>
      <c r="F31" s="314">
        <v>-11762.61</v>
      </c>
    </row>
    <row r="32" spans="1:6" ht="12.75">
      <c r="A32" s="304"/>
      <c r="B32" s="307" t="s">
        <v>5</v>
      </c>
      <c r="C32" s="304"/>
      <c r="D32" s="321">
        <v>-9780.790141999998</v>
      </c>
      <c r="E32" s="315"/>
      <c r="F32" s="323">
        <v>0</v>
      </c>
    </row>
    <row r="33" spans="1:6" ht="12.75">
      <c r="A33" s="304"/>
      <c r="B33" s="308" t="s">
        <v>28</v>
      </c>
      <c r="C33" s="304"/>
      <c r="D33" s="319">
        <v>-9780.790141999998</v>
      </c>
      <c r="E33" s="315"/>
      <c r="F33" s="320">
        <v>-11762.61</v>
      </c>
    </row>
    <row r="34" spans="1:6" ht="12.75">
      <c r="A34" s="304"/>
      <c r="B34" s="308"/>
      <c r="C34" s="304"/>
      <c r="D34" s="315"/>
      <c r="E34" s="315"/>
      <c r="F34" s="313"/>
    </row>
    <row r="35" spans="1:6" ht="12.75">
      <c r="A35" s="303" t="s">
        <v>51</v>
      </c>
      <c r="B35" s="304"/>
      <c r="C35" s="304"/>
      <c r="D35" s="322"/>
      <c r="E35" s="322"/>
      <c r="F35" s="314"/>
    </row>
    <row r="36" spans="1:6" ht="12.75">
      <c r="A36" s="303"/>
      <c r="B36" s="307" t="s">
        <v>30</v>
      </c>
      <c r="C36" s="304"/>
      <c r="D36" s="321">
        <v>680287.61</v>
      </c>
      <c r="E36" s="315"/>
      <c r="F36" s="101">
        <v>0</v>
      </c>
    </row>
    <row r="37" spans="1:6" ht="12.75">
      <c r="A37" s="303"/>
      <c r="B37" s="304" t="s">
        <v>1</v>
      </c>
      <c r="C37" s="304"/>
      <c r="D37" s="315">
        <v>-76723.96999999712</v>
      </c>
      <c r="E37" s="315"/>
      <c r="F37" s="313">
        <v>-51429.48999999993</v>
      </c>
    </row>
    <row r="38" spans="1:6" ht="12.75">
      <c r="A38" s="303"/>
      <c r="B38" s="304" t="s">
        <v>2</v>
      </c>
      <c r="C38" s="304"/>
      <c r="D38" s="315">
        <v>3810.6800000000003</v>
      </c>
      <c r="E38" s="315"/>
      <c r="F38" s="314">
        <v>3000</v>
      </c>
    </row>
    <row r="39" spans="1:6" ht="12.75">
      <c r="A39" s="304"/>
      <c r="B39" s="307" t="s">
        <v>0</v>
      </c>
      <c r="C39" s="304"/>
      <c r="D39" s="315">
        <v>-403242.45542351936</v>
      </c>
      <c r="E39" s="315"/>
      <c r="F39" s="313">
        <v>0</v>
      </c>
    </row>
    <row r="40" spans="1:6" ht="12.75">
      <c r="A40" s="304"/>
      <c r="B40" s="308" t="s">
        <v>29</v>
      </c>
      <c r="C40" s="304"/>
      <c r="D40" s="319">
        <v>204132.3545764836</v>
      </c>
      <c r="E40" s="315"/>
      <c r="F40" s="320">
        <v>-48429.7999999999</v>
      </c>
    </row>
    <row r="41" spans="1:6" ht="12.75">
      <c r="A41" s="304"/>
      <c r="B41" s="308"/>
      <c r="C41" s="304"/>
      <c r="D41" s="321"/>
      <c r="E41" s="315"/>
      <c r="F41" s="313"/>
    </row>
    <row r="42" spans="1:6" ht="12.75">
      <c r="A42" s="304"/>
      <c r="B42" s="308"/>
      <c r="C42" s="304"/>
      <c r="D42" s="321"/>
      <c r="E42" s="315"/>
      <c r="F42" s="313"/>
    </row>
    <row r="43" spans="1:6" ht="12.75">
      <c r="A43" s="304"/>
      <c r="B43" s="304"/>
      <c r="C43" s="304"/>
      <c r="D43" s="321"/>
      <c r="E43" s="315"/>
      <c r="F43" s="314"/>
    </row>
    <row r="44" spans="1:6" ht="12.75">
      <c r="A44" s="311" t="s">
        <v>6</v>
      </c>
      <c r="B44" s="304"/>
      <c r="C44" s="304"/>
      <c r="D44" s="321">
        <v>-105885.95917575603</v>
      </c>
      <c r="E44" s="315"/>
      <c r="F44" s="313">
        <v>12182.28000000026</v>
      </c>
    </row>
    <row r="45" spans="1:6" ht="12.75">
      <c r="A45" s="311" t="s">
        <v>349</v>
      </c>
      <c r="B45" s="304"/>
      <c r="C45" s="304"/>
      <c r="D45" s="321">
        <v>10747.269394775882</v>
      </c>
      <c r="E45" s="315"/>
      <c r="F45" s="314">
        <v>97505.74</v>
      </c>
    </row>
    <row r="46" spans="1:6" ht="12.75">
      <c r="A46" s="311" t="s">
        <v>350</v>
      </c>
      <c r="B46" s="311"/>
      <c r="C46" s="304"/>
      <c r="D46" s="314">
        <v>1319890</v>
      </c>
      <c r="E46" s="313"/>
      <c r="F46" s="314">
        <v>543781</v>
      </c>
    </row>
    <row r="47" spans="1:6" ht="13.5" thickBot="1">
      <c r="A47" s="311" t="s">
        <v>351</v>
      </c>
      <c r="B47" s="311"/>
      <c r="C47" s="304"/>
      <c r="D47" s="324">
        <v>1224751.31021902</v>
      </c>
      <c r="E47" s="313"/>
      <c r="F47" s="324">
        <v>653469.0200000003</v>
      </c>
    </row>
    <row r="48" spans="1:6" ht="13.5" thickTop="1">
      <c r="A48" s="304"/>
      <c r="B48" s="304"/>
      <c r="C48" s="304"/>
      <c r="D48" s="314"/>
      <c r="E48" s="313"/>
      <c r="F48" s="313"/>
    </row>
    <row r="49" spans="1:6" ht="12.75">
      <c r="A49" s="304"/>
      <c r="B49" s="304"/>
      <c r="C49" s="304"/>
      <c r="D49" s="314"/>
      <c r="E49" s="313"/>
      <c r="F49" s="314"/>
    </row>
    <row r="50" spans="1:6" ht="12.75">
      <c r="A50" s="304"/>
      <c r="B50" s="304"/>
      <c r="C50" s="312" t="s">
        <v>7</v>
      </c>
      <c r="D50" s="325" t="s">
        <v>11</v>
      </c>
      <c r="E50" s="332"/>
      <c r="F50" s="325" t="s">
        <v>12</v>
      </c>
    </row>
    <row r="51" spans="1:6" ht="12.75">
      <c r="A51" s="304"/>
      <c r="B51" s="304"/>
      <c r="C51" s="304" t="s">
        <v>8</v>
      </c>
      <c r="D51" s="314">
        <v>1029236.5483735799</v>
      </c>
      <c r="E51" s="313"/>
      <c r="F51" s="326">
        <v>340238.15</v>
      </c>
    </row>
    <row r="52" spans="1:6" ht="12.75">
      <c r="A52" s="304"/>
      <c r="B52" s="304"/>
      <c r="C52" s="304" t="s">
        <v>244</v>
      </c>
      <c r="D52" s="317">
        <v>1347755.33</v>
      </c>
      <c r="E52" s="313"/>
      <c r="F52" s="327">
        <v>1167257.21</v>
      </c>
    </row>
    <row r="53" spans="1:6" ht="12.75">
      <c r="A53" s="304"/>
      <c r="B53" s="304"/>
      <c r="C53" s="304" t="s">
        <v>9</v>
      </c>
      <c r="D53" s="326">
        <v>2376991.87837358</v>
      </c>
      <c r="E53" s="333"/>
      <c r="F53" s="326">
        <v>1507495.3599999999</v>
      </c>
    </row>
    <row r="54" spans="1:6" ht="12.75">
      <c r="A54" s="304"/>
      <c r="B54" s="304"/>
      <c r="C54" s="304" t="s">
        <v>10</v>
      </c>
      <c r="D54" s="326">
        <v>-1152240.55</v>
      </c>
      <c r="E54" s="333"/>
      <c r="F54" s="326">
        <v>-854026.3400000001</v>
      </c>
    </row>
    <row r="55" spans="1:6" ht="13.5" thickBot="1">
      <c r="A55" s="304"/>
      <c r="B55" s="304"/>
      <c r="C55" s="304" t="s">
        <v>245</v>
      </c>
      <c r="D55" s="328">
        <v>1224751.32837358</v>
      </c>
      <c r="E55" s="333"/>
      <c r="F55" s="328">
        <v>653469.0199999998</v>
      </c>
    </row>
    <row r="56" ht="13.5" thickTop="1"/>
    <row r="57" spans="1:6" s="342" customFormat="1" ht="42.75" customHeight="1">
      <c r="A57" s="366" t="s">
        <v>352</v>
      </c>
      <c r="B57" s="366"/>
      <c r="C57" s="366"/>
      <c r="D57" s="366"/>
      <c r="E57" s="366"/>
      <c r="F57" s="366"/>
    </row>
  </sheetData>
  <sheetProtection/>
  <mergeCells count="1">
    <mergeCell ref="A57:F57"/>
  </mergeCells>
  <printOptions/>
  <pageMargins left="0.75" right="0.2" top="1" bottom="0.2" header="0.511811023622047" footer="0.511811023622047"/>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F52"/>
  <sheetViews>
    <sheetView zoomScalePageLayoutView="0" workbookViewId="0" topLeftCell="A28">
      <selection activeCell="A5" sqref="A5"/>
    </sheetView>
  </sheetViews>
  <sheetFormatPr defaultColWidth="8.8515625" defaultRowHeight="12.75"/>
  <cols>
    <col min="1" max="1" width="3.7109375" style="0" customWidth="1"/>
    <col min="2" max="2" width="35.7109375" style="0" customWidth="1"/>
    <col min="3" max="4" width="17.7109375" style="0" customWidth="1"/>
    <col min="5" max="5" width="19.421875" style="0" customWidth="1"/>
    <col min="6" max="6" width="22.140625" style="0" customWidth="1"/>
  </cols>
  <sheetData>
    <row r="1" ht="15.75">
      <c r="A1" s="60" t="s">
        <v>355</v>
      </c>
    </row>
    <row r="2" ht="12.75">
      <c r="A2" s="342" t="s">
        <v>354</v>
      </c>
    </row>
    <row r="3" ht="12.75">
      <c r="A3" s="342"/>
    </row>
    <row r="4" ht="12.75">
      <c r="A4" s="8" t="s">
        <v>360</v>
      </c>
    </row>
    <row r="6" spans="1:2" ht="12.75">
      <c r="A6" s="8" t="s">
        <v>358</v>
      </c>
      <c r="B6" s="8" t="s">
        <v>170</v>
      </c>
    </row>
    <row r="8" spans="1:2" ht="12.75">
      <c r="A8" s="18" t="s">
        <v>172</v>
      </c>
      <c r="B8" s="8" t="s">
        <v>329</v>
      </c>
    </row>
    <row r="9" spans="2:6" ht="41.25" customHeight="1">
      <c r="B9" s="375" t="s">
        <v>88</v>
      </c>
      <c r="C9" s="371"/>
      <c r="D9" s="371"/>
      <c r="E9" s="371"/>
      <c r="F9" s="371"/>
    </row>
    <row r="10" spans="2:5" ht="12.75" customHeight="1">
      <c r="B10" s="62"/>
      <c r="C10" s="62"/>
      <c r="D10" s="62"/>
      <c r="E10" s="62"/>
    </row>
    <row r="11" spans="1:5" ht="12.75">
      <c r="A11" s="18" t="s">
        <v>173</v>
      </c>
      <c r="B11" s="369" t="s">
        <v>330</v>
      </c>
      <c r="C11" s="370"/>
      <c r="D11" s="370"/>
      <c r="E11" s="370"/>
    </row>
    <row r="12" spans="2:5" ht="12.75" customHeight="1">
      <c r="B12" s="368" t="s">
        <v>331</v>
      </c>
      <c r="C12" s="368"/>
      <c r="D12" s="368"/>
      <c r="E12" s="368"/>
    </row>
    <row r="14" spans="1:5" ht="12.75">
      <c r="A14" s="18" t="s">
        <v>174</v>
      </c>
      <c r="B14" s="369" t="s">
        <v>332</v>
      </c>
      <c r="C14" s="370"/>
      <c r="D14" s="370"/>
      <c r="E14" s="370"/>
    </row>
    <row r="15" spans="2:5" ht="12.75" customHeight="1">
      <c r="B15" s="368" t="s">
        <v>333</v>
      </c>
      <c r="C15" s="368"/>
      <c r="D15" s="368"/>
      <c r="E15" s="368"/>
    </row>
    <row r="17" spans="1:5" ht="12.75">
      <c r="A17" s="18" t="s">
        <v>175</v>
      </c>
      <c r="B17" s="369" t="s">
        <v>334</v>
      </c>
      <c r="C17" s="370"/>
      <c r="D17" s="370"/>
      <c r="E17" s="370"/>
    </row>
    <row r="18" spans="2:6" ht="25.5" customHeight="1">
      <c r="B18" s="373" t="s">
        <v>335</v>
      </c>
      <c r="C18" s="373"/>
      <c r="D18" s="373"/>
      <c r="E18" s="373"/>
      <c r="F18" s="373"/>
    </row>
    <row r="20" spans="1:2" ht="12.75">
      <c r="A20" s="18" t="s">
        <v>176</v>
      </c>
      <c r="B20" s="8" t="s">
        <v>336</v>
      </c>
    </row>
    <row r="21" spans="2:6" ht="27.75" customHeight="1">
      <c r="B21" s="372" t="s">
        <v>337</v>
      </c>
      <c r="C21" s="372"/>
      <c r="D21" s="372"/>
      <c r="E21" s="372"/>
      <c r="F21" s="372"/>
    </row>
    <row r="23" spans="1:5" ht="12.75">
      <c r="A23" s="18" t="s">
        <v>177</v>
      </c>
      <c r="B23" s="369" t="s">
        <v>338</v>
      </c>
      <c r="C23" s="369"/>
      <c r="D23" s="369"/>
      <c r="E23" s="369"/>
    </row>
    <row r="24" spans="2:6" ht="28.5" customHeight="1">
      <c r="B24" s="376" t="s">
        <v>89</v>
      </c>
      <c r="C24" s="376"/>
      <c r="D24" s="376"/>
      <c r="E24" s="376"/>
      <c r="F24" s="376"/>
    </row>
    <row r="26" spans="1:5" ht="12.75">
      <c r="A26" s="18" t="s">
        <v>178</v>
      </c>
      <c r="B26" s="138" t="s">
        <v>339</v>
      </c>
      <c r="C26" s="139"/>
      <c r="D26" s="139"/>
      <c r="E26" s="139"/>
    </row>
    <row r="27" spans="2:5" ht="12.75" customHeight="1">
      <c r="B27" s="374" t="s">
        <v>340</v>
      </c>
      <c r="C27" s="374"/>
      <c r="D27" s="374"/>
      <c r="E27" s="374"/>
    </row>
    <row r="29" spans="1:5" ht="12.75">
      <c r="A29" s="105" t="s">
        <v>179</v>
      </c>
      <c r="B29" s="369" t="s">
        <v>341</v>
      </c>
      <c r="C29" s="374"/>
      <c r="D29" s="374"/>
      <c r="E29" s="374"/>
    </row>
    <row r="30" spans="2:6" ht="27.75" customHeight="1">
      <c r="B30" s="371" t="s">
        <v>169</v>
      </c>
      <c r="C30" s="372"/>
      <c r="D30" s="372"/>
      <c r="E30" s="372"/>
      <c r="F30" s="372"/>
    </row>
    <row r="32" spans="2:6" ht="12.75">
      <c r="B32" s="32" t="s">
        <v>342</v>
      </c>
      <c r="C32" s="91" t="s">
        <v>279</v>
      </c>
      <c r="D32" s="91" t="s">
        <v>343</v>
      </c>
      <c r="E32" s="91" t="s">
        <v>247</v>
      </c>
      <c r="F32" s="131"/>
    </row>
    <row r="33" spans="3:6" ht="12.75">
      <c r="C33" s="33" t="s">
        <v>254</v>
      </c>
      <c r="D33" s="33" t="s">
        <v>254</v>
      </c>
      <c r="E33" s="33" t="s">
        <v>254</v>
      </c>
      <c r="F33" s="131"/>
    </row>
    <row r="34" spans="2:6" ht="13.5" thickBot="1">
      <c r="B34" t="s">
        <v>344</v>
      </c>
      <c r="C34" s="92">
        <v>413978.7739273</v>
      </c>
      <c r="D34" s="92">
        <v>2583</v>
      </c>
      <c r="E34" s="179">
        <v>416561.7739273</v>
      </c>
      <c r="F34" s="53"/>
    </row>
    <row r="35" spans="3:6" ht="13.5" thickTop="1">
      <c r="C35" s="93"/>
      <c r="D35" s="93"/>
      <c r="E35" s="93"/>
      <c r="F35" s="131"/>
    </row>
    <row r="36" spans="2:6" ht="12.75">
      <c r="B36" t="s">
        <v>345</v>
      </c>
      <c r="C36" s="190">
        <v>-349022</v>
      </c>
      <c r="D36" s="190">
        <v>-7463</v>
      </c>
      <c r="E36" s="190">
        <f>C36+D36</f>
        <v>-356485</v>
      </c>
      <c r="F36" s="131"/>
    </row>
    <row r="37" spans="2:6" ht="12.75">
      <c r="B37" t="s">
        <v>256</v>
      </c>
      <c r="C37" s="191">
        <v>27837.66</v>
      </c>
      <c r="D37" s="191">
        <v>0</v>
      </c>
      <c r="E37" s="191">
        <v>27837.66</v>
      </c>
      <c r="F37" s="53"/>
    </row>
    <row r="38" spans="2:6" ht="12.75">
      <c r="B38" t="s">
        <v>259</v>
      </c>
      <c r="C38" s="190">
        <f>C36+C37</f>
        <v>-321184.34</v>
      </c>
      <c r="D38" s="190">
        <f>D36+D37</f>
        <v>-7463</v>
      </c>
      <c r="E38" s="190">
        <f>C38+D38</f>
        <v>-328647.34</v>
      </c>
      <c r="F38" s="53"/>
    </row>
    <row r="39" spans="2:6" ht="12.75">
      <c r="B39" t="s">
        <v>249</v>
      </c>
      <c r="C39" s="190">
        <v>0</v>
      </c>
      <c r="D39" s="190">
        <v>-149645</v>
      </c>
      <c r="E39" s="190">
        <f>D39+C39</f>
        <v>-149645</v>
      </c>
      <c r="F39" s="53"/>
    </row>
    <row r="40" spans="2:6" ht="13.5" thickBot="1">
      <c r="B40" t="s">
        <v>346</v>
      </c>
      <c r="C40" s="104">
        <f>C38+C39</f>
        <v>-321184.34</v>
      </c>
      <c r="D40" s="104">
        <f>D38+D39</f>
        <v>-157108</v>
      </c>
      <c r="E40" s="104">
        <f>E38+E39</f>
        <v>-478292.34</v>
      </c>
      <c r="F40" s="53"/>
    </row>
    <row r="41" spans="3:5" ht="13.5" thickTop="1">
      <c r="C41" s="95"/>
      <c r="D41" s="95"/>
      <c r="E41" s="96"/>
    </row>
    <row r="42" spans="1:5" ht="12.75">
      <c r="A42" s="18" t="s">
        <v>180</v>
      </c>
      <c r="B42" s="369" t="s">
        <v>347</v>
      </c>
      <c r="C42" s="370"/>
      <c r="D42" s="370"/>
      <c r="E42" s="370"/>
    </row>
    <row r="43" spans="2:5" ht="12.75">
      <c r="B43" s="368" t="s">
        <v>348</v>
      </c>
      <c r="C43" s="368"/>
      <c r="D43" s="368"/>
      <c r="E43" s="368"/>
    </row>
    <row r="45" spans="1:5" ht="12.75">
      <c r="A45" s="18" t="s">
        <v>181</v>
      </c>
      <c r="B45" s="369" t="s">
        <v>273</v>
      </c>
      <c r="C45" s="370"/>
      <c r="D45" s="370"/>
      <c r="E45" s="370"/>
    </row>
    <row r="46" spans="2:6" ht="25.5" customHeight="1">
      <c r="B46" s="373" t="s">
        <v>320</v>
      </c>
      <c r="C46" s="373"/>
      <c r="D46" s="373"/>
      <c r="E46" s="373"/>
      <c r="F46" s="373"/>
    </row>
    <row r="48" spans="1:5" ht="12.75">
      <c r="A48" s="18" t="s">
        <v>182</v>
      </c>
      <c r="B48" s="369" t="s">
        <v>321</v>
      </c>
      <c r="C48" s="370"/>
      <c r="D48" s="370"/>
      <c r="E48" s="370"/>
    </row>
    <row r="49" spans="2:5" ht="12.75" customHeight="1">
      <c r="B49" s="212" t="s">
        <v>78</v>
      </c>
      <c r="C49" s="76"/>
      <c r="D49" s="76"/>
      <c r="E49" s="76"/>
    </row>
    <row r="50" spans="2:5" ht="12.75" customHeight="1">
      <c r="B50" s="76"/>
      <c r="C50" s="76"/>
      <c r="D50" s="76"/>
      <c r="E50" s="76"/>
    </row>
    <row r="51" spans="1:5" ht="12.75" customHeight="1">
      <c r="A51" s="18" t="s">
        <v>183</v>
      </c>
      <c r="B51" s="369" t="s">
        <v>322</v>
      </c>
      <c r="C51" s="369"/>
      <c r="D51" s="369"/>
      <c r="E51" s="369"/>
    </row>
    <row r="52" spans="2:5" s="97" customFormat="1" ht="12.75" customHeight="1">
      <c r="B52" s="367" t="s">
        <v>323</v>
      </c>
      <c r="C52" s="367"/>
      <c r="D52" s="367"/>
      <c r="E52" s="367"/>
    </row>
  </sheetData>
  <sheetProtection/>
  <mergeCells count="22">
    <mergeCell ref="B9:F9"/>
    <mergeCell ref="B18:F18"/>
    <mergeCell ref="B21:F21"/>
    <mergeCell ref="B24:F24"/>
    <mergeCell ref="B15:E15"/>
    <mergeCell ref="B17:E17"/>
    <mergeCell ref="B23:E23"/>
    <mergeCell ref="B11:E11"/>
    <mergeCell ref="B27:E27"/>
    <mergeCell ref="B29:E29"/>
    <mergeCell ref="B12:E12"/>
    <mergeCell ref="B14:E14"/>
    <mergeCell ref="B42:E42"/>
    <mergeCell ref="B52:E52"/>
    <mergeCell ref="B43:E43"/>
    <mergeCell ref="B45:E45"/>
    <mergeCell ref="B30:F30"/>
    <mergeCell ref="B48:E48"/>
    <mergeCell ref="B51:E51"/>
    <mergeCell ref="B46:F46"/>
  </mergeCells>
  <printOptions/>
  <pageMargins left="0.75" right="0.75" top="0.78" bottom="1" header="0.5" footer="0.5"/>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K130"/>
  <sheetViews>
    <sheetView zoomScalePageLayoutView="0" workbookViewId="0" topLeftCell="A53">
      <selection activeCell="E121" sqref="E121"/>
    </sheetView>
  </sheetViews>
  <sheetFormatPr defaultColWidth="8.8515625" defaultRowHeight="12.75"/>
  <cols>
    <col min="1" max="1" width="3.8515625" style="0" customWidth="1"/>
    <col min="2" max="2" width="42.7109375" style="0" customWidth="1"/>
    <col min="3" max="3" width="17.8515625" style="0" customWidth="1"/>
    <col min="4" max="4" width="17.421875" style="0" customWidth="1"/>
    <col min="5" max="5" width="16.7109375" style="0" customWidth="1"/>
    <col min="6" max="7" width="16.421875" style="0" customWidth="1"/>
    <col min="8" max="9" width="8.8515625" style="0" customWidth="1"/>
    <col min="10" max="10" width="11.28125" style="0" bestFit="1" customWidth="1"/>
    <col min="11" max="11" width="11.8515625" style="0" bestFit="1" customWidth="1"/>
  </cols>
  <sheetData>
    <row r="1" spans="1:6" ht="15.75">
      <c r="A1" s="60" t="s">
        <v>355</v>
      </c>
      <c r="B1" s="61"/>
      <c r="C1" s="61"/>
      <c r="D1" s="61"/>
      <c r="E1" s="61"/>
      <c r="F1" s="61"/>
    </row>
    <row r="2" spans="1:6" ht="12.75">
      <c r="A2" s="342" t="s">
        <v>354</v>
      </c>
      <c r="B2" s="61"/>
      <c r="C2" s="61"/>
      <c r="D2" s="61"/>
      <c r="E2" s="61"/>
      <c r="F2" s="61"/>
    </row>
    <row r="3" spans="1:6" ht="12.75">
      <c r="A3" s="342"/>
      <c r="B3" s="61"/>
      <c r="C3" s="61"/>
      <c r="D3" s="61"/>
      <c r="E3" s="61"/>
      <c r="F3" s="61"/>
    </row>
    <row r="4" spans="1:6" ht="12.75">
      <c r="A4" s="8" t="s">
        <v>360</v>
      </c>
      <c r="B4" s="61"/>
      <c r="C4" s="61"/>
      <c r="D4" s="61"/>
      <c r="E4" s="61"/>
      <c r="F4" s="61"/>
    </row>
    <row r="5" spans="1:6" ht="12.75">
      <c r="A5" s="61"/>
      <c r="B5" s="61"/>
      <c r="C5" s="61"/>
      <c r="D5" s="61"/>
      <c r="E5" s="61"/>
      <c r="F5" s="61"/>
    </row>
    <row r="6" spans="1:6" ht="12.75">
      <c r="A6" s="132" t="s">
        <v>171</v>
      </c>
      <c r="B6" s="8" t="s">
        <v>308</v>
      </c>
      <c r="C6" s="61"/>
      <c r="D6" s="61"/>
      <c r="E6" s="61"/>
      <c r="F6" s="61"/>
    </row>
    <row r="7" spans="1:6" ht="12.75">
      <c r="A7" s="61"/>
      <c r="B7" s="61"/>
      <c r="C7" s="61"/>
      <c r="D7" s="61"/>
      <c r="E7" s="61"/>
      <c r="F7" s="61"/>
    </row>
    <row r="8" spans="1:6" ht="12.75">
      <c r="A8" s="18" t="s">
        <v>184</v>
      </c>
      <c r="B8" s="8" t="s">
        <v>309</v>
      </c>
      <c r="C8" s="61"/>
      <c r="D8" s="61"/>
      <c r="E8" s="61"/>
      <c r="F8" s="61"/>
    </row>
    <row r="9" spans="1:6" ht="26.25" customHeight="1">
      <c r="A9" s="61"/>
      <c r="B9" s="375" t="s">
        <v>357</v>
      </c>
      <c r="C9" s="371"/>
      <c r="D9" s="371"/>
      <c r="E9" s="371"/>
      <c r="F9" s="371"/>
    </row>
    <row r="10" spans="1:6" ht="12.75" customHeight="1">
      <c r="A10" s="61"/>
      <c r="B10" s="385"/>
      <c r="C10" s="386"/>
      <c r="D10" s="386"/>
      <c r="E10" s="386"/>
      <c r="F10" s="61"/>
    </row>
    <row r="11" spans="1:6" ht="25.5" customHeight="1">
      <c r="A11" s="61"/>
      <c r="B11" s="371" t="s">
        <v>165</v>
      </c>
      <c r="C11" s="371"/>
      <c r="D11" s="371"/>
      <c r="E11" s="371"/>
      <c r="F11" s="371"/>
    </row>
    <row r="12" spans="1:6" ht="12.75">
      <c r="A12" s="61"/>
      <c r="B12" s="121"/>
      <c r="C12" s="63"/>
      <c r="D12" s="63"/>
      <c r="E12" s="63"/>
      <c r="F12" s="61"/>
    </row>
    <row r="13" spans="1:6" ht="12.75">
      <c r="A13" s="61"/>
      <c r="B13" s="63"/>
      <c r="C13" s="63"/>
      <c r="D13" s="63"/>
      <c r="E13" s="63"/>
      <c r="F13" s="61"/>
    </row>
    <row r="14" spans="1:6" ht="12.75">
      <c r="A14" s="64" t="s">
        <v>185</v>
      </c>
      <c r="B14" s="377" t="s">
        <v>310</v>
      </c>
      <c r="C14" s="378"/>
      <c r="D14" s="378"/>
      <c r="E14" s="378"/>
      <c r="F14" s="61"/>
    </row>
    <row r="15" spans="1:6" ht="55.5" customHeight="1">
      <c r="A15" s="61"/>
      <c r="B15" s="371" t="s">
        <v>17</v>
      </c>
      <c r="C15" s="371"/>
      <c r="D15" s="371"/>
      <c r="E15" s="371"/>
      <c r="F15" s="371"/>
    </row>
    <row r="16" spans="1:6" ht="12.75">
      <c r="A16" s="61"/>
      <c r="B16" s="61"/>
      <c r="C16" s="61"/>
      <c r="D16" s="61"/>
      <c r="E16" s="61"/>
      <c r="F16" s="61"/>
    </row>
    <row r="17" spans="1:6" ht="12.75">
      <c r="A17" s="61"/>
      <c r="B17" s="379" t="s">
        <v>311</v>
      </c>
      <c r="C17" s="379"/>
      <c r="D17" s="379"/>
      <c r="E17" s="379"/>
      <c r="F17" s="61"/>
    </row>
    <row r="18" spans="1:6" ht="12.75">
      <c r="A18" s="61"/>
      <c r="B18" s="173"/>
      <c r="C18" s="173"/>
      <c r="D18" s="173"/>
      <c r="E18" s="173"/>
      <c r="F18" s="61"/>
    </row>
    <row r="19" spans="1:6" ht="12.75">
      <c r="A19" s="61"/>
      <c r="B19" s="61"/>
      <c r="C19" s="291" t="s">
        <v>312</v>
      </c>
      <c r="D19" s="291" t="s">
        <v>313</v>
      </c>
      <c r="E19" s="61"/>
      <c r="F19" s="61"/>
    </row>
    <row r="20" spans="1:6" ht="12.75">
      <c r="A20" s="61"/>
      <c r="B20" s="61"/>
      <c r="C20" s="292" t="s">
        <v>133</v>
      </c>
      <c r="D20" s="292" t="s">
        <v>124</v>
      </c>
      <c r="E20" s="61"/>
      <c r="F20" s="61"/>
    </row>
    <row r="21" spans="1:6" ht="12.75">
      <c r="A21" s="61"/>
      <c r="B21" s="61"/>
      <c r="C21" s="67" t="s">
        <v>254</v>
      </c>
      <c r="D21" s="67" t="s">
        <v>254</v>
      </c>
      <c r="E21" s="61"/>
      <c r="F21" s="61"/>
    </row>
    <row r="22" spans="1:6" ht="13.5" thickBot="1">
      <c r="A22" s="61"/>
      <c r="B22" s="98" t="s">
        <v>252</v>
      </c>
      <c r="C22" s="65">
        <v>416561.7739273</v>
      </c>
      <c r="D22" s="65">
        <v>478730</v>
      </c>
      <c r="E22" s="61"/>
      <c r="F22" s="61"/>
    </row>
    <row r="23" spans="1:6" ht="12.75" customHeight="1" thickTop="1">
      <c r="A23" s="61"/>
      <c r="B23" s="61"/>
      <c r="C23" s="109"/>
      <c r="D23" s="109"/>
      <c r="E23" s="61"/>
      <c r="F23" s="61"/>
    </row>
    <row r="24" spans="1:6" ht="13.5" thickBot="1">
      <c r="A24" s="61"/>
      <c r="B24" s="61" t="s">
        <v>314</v>
      </c>
      <c r="C24" s="65">
        <v>-328647</v>
      </c>
      <c r="D24" s="65">
        <v>-595844</v>
      </c>
      <c r="E24" s="61"/>
      <c r="F24" s="61"/>
    </row>
    <row r="25" spans="1:6" ht="13.5" thickTop="1">
      <c r="A25" s="61"/>
      <c r="B25" s="61"/>
      <c r="C25" s="109"/>
      <c r="D25" s="109"/>
      <c r="E25" s="61"/>
      <c r="F25" s="61"/>
    </row>
    <row r="26" spans="1:6" ht="12.75">
      <c r="A26" s="61"/>
      <c r="B26" s="61"/>
      <c r="C26" s="61"/>
      <c r="D26" s="61"/>
      <c r="E26" s="61"/>
      <c r="F26" s="61"/>
    </row>
    <row r="27" spans="1:6" ht="12.75">
      <c r="A27" s="18" t="s">
        <v>186</v>
      </c>
      <c r="B27" s="8" t="s">
        <v>315</v>
      </c>
      <c r="C27" s="61"/>
      <c r="D27" s="61"/>
      <c r="E27" s="61"/>
      <c r="F27" s="61"/>
    </row>
    <row r="28" spans="1:6" s="122" customFormat="1" ht="29.25" customHeight="1">
      <c r="A28" s="112"/>
      <c r="B28" s="371" t="s">
        <v>118</v>
      </c>
      <c r="C28" s="372"/>
      <c r="D28" s="372"/>
      <c r="E28" s="372"/>
      <c r="F28" s="372"/>
    </row>
    <row r="29" spans="1:6" s="122" customFormat="1" ht="12.75" customHeight="1">
      <c r="A29" s="112"/>
      <c r="B29" s="123"/>
      <c r="C29" s="123"/>
      <c r="D29" s="123"/>
      <c r="E29" s="123"/>
      <c r="F29" s="112"/>
    </row>
    <row r="30" spans="1:6" ht="12.75">
      <c r="A30" s="18" t="s">
        <v>187</v>
      </c>
      <c r="B30" s="8" t="s">
        <v>316</v>
      </c>
      <c r="C30" s="61"/>
      <c r="D30" s="61"/>
      <c r="E30" s="61"/>
      <c r="F30" s="61"/>
    </row>
    <row r="31" spans="1:6" ht="12.75">
      <c r="A31" s="61"/>
      <c r="B31" s="61" t="s">
        <v>317</v>
      </c>
      <c r="C31" s="61"/>
      <c r="D31" s="61"/>
      <c r="E31" s="61"/>
      <c r="F31" s="61"/>
    </row>
    <row r="32" spans="1:6" ht="12.75">
      <c r="A32" s="61"/>
      <c r="B32" s="61"/>
      <c r="C32" s="61"/>
      <c r="D32" s="61"/>
      <c r="E32" s="61"/>
      <c r="F32" s="61"/>
    </row>
    <row r="33" spans="1:6" ht="12.75">
      <c r="A33" s="18" t="s">
        <v>188</v>
      </c>
      <c r="B33" s="8" t="s">
        <v>318</v>
      </c>
      <c r="C33" s="66"/>
      <c r="D33" s="61"/>
      <c r="E33" s="61"/>
      <c r="F33" s="61"/>
    </row>
    <row r="34" spans="1:6" ht="12.75">
      <c r="A34" s="61"/>
      <c r="B34" s="61"/>
      <c r="C34" s="67" t="s">
        <v>312</v>
      </c>
      <c r="D34" s="67" t="s">
        <v>274</v>
      </c>
      <c r="E34" s="61"/>
      <c r="F34" s="61"/>
    </row>
    <row r="35" spans="1:6" ht="12.75">
      <c r="A35" s="61"/>
      <c r="B35" s="61"/>
      <c r="C35" s="68" t="s">
        <v>133</v>
      </c>
      <c r="D35" s="68" t="s">
        <v>91</v>
      </c>
      <c r="E35" s="61"/>
      <c r="F35" s="61"/>
    </row>
    <row r="36" spans="1:7" ht="12.75">
      <c r="A36" s="61"/>
      <c r="B36" s="61"/>
      <c r="C36" s="67" t="s">
        <v>254</v>
      </c>
      <c r="D36" s="67" t="s">
        <v>254</v>
      </c>
      <c r="E36" s="61"/>
      <c r="F36" s="61"/>
      <c r="G36" s="33"/>
    </row>
    <row r="37" spans="1:7" ht="12.75">
      <c r="A37" s="61"/>
      <c r="B37" s="61" t="s">
        <v>275</v>
      </c>
      <c r="C37" s="69">
        <v>0</v>
      </c>
      <c r="D37" s="69">
        <v>0</v>
      </c>
      <c r="E37" s="61"/>
      <c r="F37" s="61"/>
      <c r="G37" s="108"/>
    </row>
    <row r="38" spans="1:7" ht="12.75">
      <c r="A38" s="61"/>
      <c r="B38" s="61" t="s">
        <v>276</v>
      </c>
      <c r="C38" s="69">
        <v>149645</v>
      </c>
      <c r="D38" s="69">
        <v>149645</v>
      </c>
      <c r="E38" s="61"/>
      <c r="F38" s="61"/>
      <c r="G38" s="94"/>
    </row>
    <row r="39" spans="1:6" ht="12.75">
      <c r="A39" s="61"/>
      <c r="B39" s="61" t="s">
        <v>277</v>
      </c>
      <c r="C39" s="69">
        <v>0</v>
      </c>
      <c r="D39" s="69">
        <v>0</v>
      </c>
      <c r="E39" s="61"/>
      <c r="F39" s="61"/>
    </row>
    <row r="40" spans="1:6" ht="13.5" thickBot="1">
      <c r="A40" s="61"/>
      <c r="B40" s="61"/>
      <c r="C40" s="70">
        <f>SUM(C38)</f>
        <v>149645</v>
      </c>
      <c r="D40" s="70">
        <f>SUM(D37:D39)</f>
        <v>149645</v>
      </c>
      <c r="E40" s="71"/>
      <c r="F40" s="61"/>
    </row>
    <row r="41" spans="1:6" ht="13.5" thickTop="1">
      <c r="A41" s="61"/>
      <c r="B41" s="61"/>
      <c r="C41" s="57"/>
      <c r="D41" s="43"/>
      <c r="E41" s="71"/>
      <c r="F41" s="61"/>
    </row>
    <row r="42" spans="1:6" ht="12.75" hidden="1">
      <c r="A42" s="61"/>
      <c r="B42" s="61" t="s">
        <v>278</v>
      </c>
      <c r="C42" s="72"/>
      <c r="D42" s="72"/>
      <c r="E42" s="71"/>
      <c r="F42" s="61"/>
    </row>
    <row r="43" spans="1:6" ht="12.75" hidden="1">
      <c r="A43" s="61"/>
      <c r="B43" s="61"/>
      <c r="C43" s="73" t="s">
        <v>279</v>
      </c>
      <c r="D43" s="73" t="s">
        <v>248</v>
      </c>
      <c r="E43" s="74" t="s">
        <v>246</v>
      </c>
      <c r="F43" s="61"/>
    </row>
    <row r="44" spans="1:6" ht="12.75" hidden="1">
      <c r="A44" s="61"/>
      <c r="B44" s="61"/>
      <c r="C44" s="73" t="s">
        <v>254</v>
      </c>
      <c r="D44" s="73" t="s">
        <v>254</v>
      </c>
      <c r="E44" s="73" t="s">
        <v>254</v>
      </c>
      <c r="F44" s="61"/>
    </row>
    <row r="45" spans="1:6" ht="13.5" hidden="1" thickBot="1">
      <c r="A45" s="61"/>
      <c r="B45" s="61" t="s">
        <v>280</v>
      </c>
      <c r="C45" s="75">
        <v>0</v>
      </c>
      <c r="D45" s="75">
        <v>0</v>
      </c>
      <c r="E45" s="75">
        <f>SUM(C45:D45)</f>
        <v>0</v>
      </c>
      <c r="F45" s="71" t="e">
        <f>#REF!-E45</f>
        <v>#REF!</v>
      </c>
    </row>
    <row r="46" spans="1:6" ht="13.5" hidden="1" thickTop="1">
      <c r="A46" s="61"/>
      <c r="B46" s="61"/>
      <c r="C46" s="69"/>
      <c r="D46" s="61"/>
      <c r="E46" s="61"/>
      <c r="F46" s="61"/>
    </row>
    <row r="47" spans="1:6" ht="12.75">
      <c r="A47" s="18" t="s">
        <v>189</v>
      </c>
      <c r="B47" s="8" t="s">
        <v>281</v>
      </c>
      <c r="C47" s="61"/>
      <c r="D47" s="61"/>
      <c r="E47" s="61"/>
      <c r="F47" s="61"/>
    </row>
    <row r="48" spans="1:6" ht="24.75" customHeight="1">
      <c r="A48" s="61"/>
      <c r="B48" s="385" t="s">
        <v>52</v>
      </c>
      <c r="C48" s="386"/>
      <c r="D48" s="386"/>
      <c r="E48" s="386"/>
      <c r="F48" s="386"/>
    </row>
    <row r="49" spans="1:6" ht="12.75" customHeight="1">
      <c r="A49" s="61"/>
      <c r="B49" s="63"/>
      <c r="C49" s="63"/>
      <c r="D49" s="63"/>
      <c r="E49" s="63"/>
      <c r="F49" s="61"/>
    </row>
    <row r="50" spans="1:6" ht="12.75">
      <c r="A50" s="18" t="s">
        <v>190</v>
      </c>
      <c r="B50" s="369" t="s">
        <v>53</v>
      </c>
      <c r="C50" s="374"/>
      <c r="D50" s="374"/>
      <c r="E50" s="374"/>
      <c r="F50" s="61"/>
    </row>
    <row r="51" spans="1:6" ht="12.75" customHeight="1">
      <c r="A51" s="61"/>
      <c r="B51" s="386" t="s">
        <v>282</v>
      </c>
      <c r="C51" s="386"/>
      <c r="D51" s="386"/>
      <c r="E51" s="386"/>
      <c r="F51" s="386"/>
    </row>
    <row r="52" spans="1:6" ht="12.75">
      <c r="A52" s="61"/>
      <c r="B52" s="61"/>
      <c r="C52" s="61"/>
      <c r="D52" s="61"/>
      <c r="E52" s="61"/>
      <c r="F52" s="61"/>
    </row>
    <row r="53" spans="1:6" ht="12.75">
      <c r="A53" s="18" t="s">
        <v>191</v>
      </c>
      <c r="B53" s="369" t="s">
        <v>283</v>
      </c>
      <c r="C53" s="374"/>
      <c r="D53" s="374"/>
      <c r="E53" s="374"/>
      <c r="F53" s="61"/>
    </row>
    <row r="54" spans="1:6" ht="12.75">
      <c r="A54" s="297"/>
      <c r="B54" s="380" t="s">
        <v>82</v>
      </c>
      <c r="C54" s="380"/>
      <c r="D54" s="380"/>
      <c r="E54" s="380"/>
      <c r="F54" s="380"/>
    </row>
    <row r="55" spans="2:6" s="98" customFormat="1" ht="12.75" customHeight="1">
      <c r="B55" s="222"/>
      <c r="C55" s="222"/>
      <c r="D55" s="222"/>
      <c r="E55" s="222"/>
      <c r="F55" s="222"/>
    </row>
    <row r="56" spans="1:6" ht="77.25" customHeight="1">
      <c r="A56" s="299" t="s">
        <v>85</v>
      </c>
      <c r="B56" s="381" t="s">
        <v>31</v>
      </c>
      <c r="C56" s="381"/>
      <c r="D56" s="381"/>
      <c r="E56" s="381"/>
      <c r="F56" s="381"/>
    </row>
    <row r="57" spans="1:6" ht="49.5" customHeight="1">
      <c r="A57" s="299" t="s">
        <v>86</v>
      </c>
      <c r="B57" s="380" t="s">
        <v>32</v>
      </c>
      <c r="C57" s="380"/>
      <c r="D57" s="380"/>
      <c r="E57" s="380"/>
      <c r="F57" s="380"/>
    </row>
    <row r="58" spans="1:6" ht="39" customHeight="1">
      <c r="A58" s="299" t="s">
        <v>87</v>
      </c>
      <c r="B58" s="393" t="s">
        <v>33</v>
      </c>
      <c r="C58" s="393"/>
      <c r="D58" s="393"/>
      <c r="E58" s="393"/>
      <c r="F58" s="393"/>
    </row>
    <row r="59" spans="1:6" ht="12.75">
      <c r="A59" s="61"/>
      <c r="B59" s="221"/>
      <c r="C59" s="76"/>
      <c r="D59" s="76"/>
      <c r="E59" s="76"/>
      <c r="F59" s="61"/>
    </row>
    <row r="60" spans="1:6" ht="12.75">
      <c r="A60" s="61"/>
      <c r="B60" s="221"/>
      <c r="C60" s="76"/>
      <c r="D60" s="76"/>
      <c r="E60" s="76"/>
      <c r="F60" s="61"/>
    </row>
    <row r="61" spans="1:6" ht="50.25" customHeight="1">
      <c r="A61" s="64"/>
      <c r="B61" s="392" t="s">
        <v>84</v>
      </c>
      <c r="C61" s="380"/>
      <c r="D61" s="380"/>
      <c r="E61" s="380"/>
      <c r="F61" s="380"/>
    </row>
    <row r="62" spans="1:6" ht="12.75">
      <c r="A62" s="61"/>
      <c r="B62" s="220"/>
      <c r="C62" s="220"/>
      <c r="D62" s="220"/>
      <c r="E62" s="220"/>
      <c r="F62" s="220"/>
    </row>
    <row r="63" spans="1:6" ht="24.75" customHeight="1">
      <c r="A63" s="297"/>
      <c r="B63" s="380" t="s">
        <v>83</v>
      </c>
      <c r="C63" s="380"/>
      <c r="D63" s="380"/>
      <c r="E63" s="380"/>
      <c r="F63" s="380"/>
    </row>
    <row r="64" spans="1:6" ht="12.75">
      <c r="A64" s="297"/>
      <c r="B64" s="298"/>
      <c r="C64" s="298"/>
      <c r="D64" s="298"/>
      <c r="E64" s="298"/>
      <c r="F64" s="298"/>
    </row>
    <row r="65" spans="1:6" ht="12.75">
      <c r="A65" s="61"/>
      <c r="B65" s="222"/>
      <c r="C65" s="222"/>
      <c r="D65" s="222"/>
      <c r="E65" s="222"/>
      <c r="F65" s="222"/>
    </row>
    <row r="66" spans="1:6" ht="12.75">
      <c r="A66" s="105" t="s">
        <v>192</v>
      </c>
      <c r="B66" s="369" t="s">
        <v>284</v>
      </c>
      <c r="C66" s="369"/>
      <c r="D66" s="369"/>
      <c r="E66" s="369"/>
      <c r="F66" s="61"/>
    </row>
    <row r="67" spans="1:6" ht="30" customHeight="1">
      <c r="A67" s="61"/>
      <c r="B67" s="382" t="s">
        <v>92</v>
      </c>
      <c r="C67" s="382"/>
      <c r="D67" s="382"/>
      <c r="E67" s="382"/>
      <c r="F67" s="382"/>
    </row>
    <row r="68" spans="1:6" ht="12.75">
      <c r="A68" s="61"/>
      <c r="B68" s="63"/>
      <c r="C68" s="77"/>
      <c r="D68" s="77"/>
      <c r="E68" s="77"/>
      <c r="F68" s="61"/>
    </row>
    <row r="69" spans="1:6" ht="12.75">
      <c r="A69" s="61"/>
      <c r="B69" s="63"/>
      <c r="C69" s="77" t="s">
        <v>285</v>
      </c>
      <c r="D69" s="130" t="s">
        <v>168</v>
      </c>
      <c r="E69" s="77"/>
      <c r="F69" s="61"/>
    </row>
    <row r="70" spans="1:6" ht="12.75">
      <c r="A70" s="61"/>
      <c r="B70" s="63"/>
      <c r="C70" s="77" t="s">
        <v>147</v>
      </c>
      <c r="D70" s="77" t="s">
        <v>147</v>
      </c>
      <c r="E70" s="77" t="s">
        <v>246</v>
      </c>
      <c r="F70" s="61"/>
    </row>
    <row r="71" spans="1:10" ht="12.75">
      <c r="A71" s="61"/>
      <c r="B71" s="78"/>
      <c r="C71" s="79" t="s">
        <v>254</v>
      </c>
      <c r="D71" s="79" t="s">
        <v>254</v>
      </c>
      <c r="E71" s="79" t="s">
        <v>254</v>
      </c>
      <c r="F71" s="61"/>
      <c r="J71" s="33"/>
    </row>
    <row r="72" spans="1:6" ht="12.75">
      <c r="A72" s="61"/>
      <c r="B72" s="80" t="s">
        <v>286</v>
      </c>
      <c r="C72" s="81"/>
      <c r="D72" s="81"/>
      <c r="E72" s="81"/>
      <c r="F72" s="61"/>
    </row>
    <row r="73" spans="1:11" ht="12.75">
      <c r="A73" s="61"/>
      <c r="B73" s="63" t="s">
        <v>287</v>
      </c>
      <c r="C73" s="82">
        <v>683704</v>
      </c>
      <c r="D73" s="67" t="s">
        <v>288</v>
      </c>
      <c r="E73" s="83">
        <f>C73</f>
        <v>683704</v>
      </c>
      <c r="J73" s="106"/>
      <c r="K73" s="107"/>
    </row>
    <row r="74" spans="1:11" ht="12.75">
      <c r="A74" s="61"/>
      <c r="B74" s="62" t="s">
        <v>167</v>
      </c>
      <c r="C74" s="82">
        <v>0</v>
      </c>
      <c r="D74" s="67" t="s">
        <v>288</v>
      </c>
      <c r="E74" s="83">
        <f>SUM(C74:D74)</f>
        <v>0</v>
      </c>
      <c r="J74" s="106"/>
      <c r="K74" s="107"/>
    </row>
    <row r="75" spans="1:10" ht="12.75">
      <c r="A75" s="61"/>
      <c r="B75" s="80" t="s">
        <v>289</v>
      </c>
      <c r="C75" s="84"/>
      <c r="D75" s="67"/>
      <c r="E75" s="83"/>
      <c r="J75" s="106"/>
    </row>
    <row r="76" spans="1:11" ht="12.75">
      <c r="A76" s="61"/>
      <c r="B76" s="63" t="s">
        <v>287</v>
      </c>
      <c r="C76" s="82">
        <v>468537</v>
      </c>
      <c r="D76" s="67" t="s">
        <v>288</v>
      </c>
      <c r="E76" s="71">
        <f>SUM(C76:D76)</f>
        <v>468537</v>
      </c>
      <c r="J76" s="106"/>
      <c r="K76" s="107"/>
    </row>
    <row r="77" spans="1:11" ht="12.75">
      <c r="A77" s="61"/>
      <c r="B77" s="63" t="s">
        <v>290</v>
      </c>
      <c r="C77" s="171">
        <v>0</v>
      </c>
      <c r="D77" s="85">
        <v>17619</v>
      </c>
      <c r="E77" s="71">
        <f>SUM(D77:D77)</f>
        <v>17619</v>
      </c>
      <c r="J77" s="106"/>
      <c r="K77" s="107"/>
    </row>
    <row r="78" spans="1:11" ht="12.75">
      <c r="A78" s="61"/>
      <c r="B78" s="63" t="s">
        <v>291</v>
      </c>
      <c r="C78" s="171">
        <v>0</v>
      </c>
      <c r="D78" s="86">
        <f>115589-D77</f>
        <v>97970</v>
      </c>
      <c r="E78" s="71">
        <f>SUM(D78:D78)</f>
        <v>97970</v>
      </c>
      <c r="J78" s="106"/>
      <c r="K78" s="107"/>
    </row>
    <row r="79" spans="1:11" ht="13.5" thickBot="1">
      <c r="A79" s="61"/>
      <c r="B79" s="87"/>
      <c r="C79" s="88">
        <f>SUM(C73:C78)</f>
        <v>1152241</v>
      </c>
      <c r="D79" s="88">
        <f>SUM(D73:D78)</f>
        <v>115589</v>
      </c>
      <c r="E79" s="70">
        <f>SUM(E72:E78)</f>
        <v>1267830</v>
      </c>
      <c r="J79" s="106"/>
      <c r="K79" s="107"/>
    </row>
    <row r="80" spans="1:11" ht="13.5" thickTop="1">
      <c r="A80" s="61"/>
      <c r="B80" s="87"/>
      <c r="C80" s="128"/>
      <c r="D80" s="129"/>
      <c r="E80" s="72"/>
      <c r="J80" s="106"/>
      <c r="K80" s="107"/>
    </row>
    <row r="81" spans="1:11" ht="12.75">
      <c r="A81" s="61"/>
      <c r="B81" s="87"/>
      <c r="C81" s="128"/>
      <c r="D81" s="129"/>
      <c r="E81" s="72"/>
      <c r="J81" s="106"/>
      <c r="K81" s="107"/>
    </row>
    <row r="82" spans="1:10" ht="12.75">
      <c r="A82" s="18" t="s">
        <v>193</v>
      </c>
      <c r="B82" s="369" t="s">
        <v>292</v>
      </c>
      <c r="C82" s="369"/>
      <c r="D82" s="369"/>
      <c r="E82" s="369"/>
      <c r="F82" s="61"/>
      <c r="J82" s="94"/>
    </row>
    <row r="83" spans="1:6" ht="12.75">
      <c r="A83" s="61"/>
      <c r="B83" s="383" t="s">
        <v>293</v>
      </c>
      <c r="C83" s="370"/>
      <c r="D83" s="370"/>
      <c r="E83" s="370"/>
      <c r="F83" s="370"/>
    </row>
    <row r="84" spans="1:6" ht="12.75">
      <c r="A84" s="61"/>
      <c r="B84" s="61"/>
      <c r="C84" s="61"/>
      <c r="D84" s="61"/>
      <c r="E84" s="61"/>
      <c r="F84" s="61"/>
    </row>
    <row r="85" spans="1:6" ht="12.75">
      <c r="A85" s="18" t="s">
        <v>194</v>
      </c>
      <c r="B85" s="369" t="s">
        <v>294</v>
      </c>
      <c r="C85" s="369"/>
      <c r="D85" s="369"/>
      <c r="E85" s="369"/>
      <c r="F85" s="61"/>
    </row>
    <row r="86" spans="1:6" ht="12.75">
      <c r="A86" s="18"/>
      <c r="B86" s="367" t="s">
        <v>295</v>
      </c>
      <c r="C86" s="367"/>
      <c r="D86" s="367"/>
      <c r="E86" s="367"/>
      <c r="F86" s="61"/>
    </row>
    <row r="87" spans="1:6" ht="12.75">
      <c r="A87" s="61"/>
      <c r="B87" s="61"/>
      <c r="C87" s="61"/>
      <c r="D87" s="61"/>
      <c r="E87" s="61"/>
      <c r="F87" s="61"/>
    </row>
    <row r="88" spans="1:6" ht="12.75">
      <c r="A88" s="18" t="s">
        <v>195</v>
      </c>
      <c r="B88" s="369" t="s">
        <v>296</v>
      </c>
      <c r="C88" s="369"/>
      <c r="D88" s="369"/>
      <c r="E88" s="369"/>
      <c r="F88" s="61"/>
    </row>
    <row r="89" spans="1:6" ht="12.75">
      <c r="A89" s="61"/>
      <c r="B89" s="387" t="s">
        <v>90</v>
      </c>
      <c r="C89" s="374"/>
      <c r="D89" s="374"/>
      <c r="E89" s="374"/>
      <c r="F89" s="61"/>
    </row>
    <row r="90" spans="1:6" ht="12.75">
      <c r="A90" s="61"/>
      <c r="B90" s="61"/>
      <c r="C90" s="61"/>
      <c r="D90" s="61"/>
      <c r="E90" s="61"/>
      <c r="F90" s="61"/>
    </row>
    <row r="91" spans="1:6" ht="12.75">
      <c r="A91" s="18" t="s">
        <v>196</v>
      </c>
      <c r="B91" s="369" t="s">
        <v>297</v>
      </c>
      <c r="C91" s="369"/>
      <c r="D91" s="369"/>
      <c r="E91" s="369"/>
      <c r="F91" s="61"/>
    </row>
    <row r="92" spans="1:6" ht="26.25" customHeight="1">
      <c r="A92" s="18"/>
      <c r="B92" s="367" t="s">
        <v>298</v>
      </c>
      <c r="C92" s="367"/>
      <c r="D92" s="367"/>
      <c r="E92" s="367"/>
      <c r="F92" s="61"/>
    </row>
    <row r="93" spans="1:6" ht="13.5" customHeight="1">
      <c r="A93" s="18"/>
      <c r="B93" s="76"/>
      <c r="C93" s="76"/>
      <c r="D93" s="76"/>
      <c r="E93" s="76"/>
      <c r="F93" s="61"/>
    </row>
    <row r="94" spans="1:6" ht="26.25" customHeight="1">
      <c r="A94" s="18"/>
      <c r="B94" s="76"/>
      <c r="C94" s="390" t="s">
        <v>307</v>
      </c>
      <c r="D94" s="391"/>
      <c r="E94" s="388" t="s">
        <v>304</v>
      </c>
      <c r="F94" s="389"/>
    </row>
    <row r="95" spans="1:6" ht="12.75">
      <c r="A95" s="18"/>
      <c r="B95" s="18"/>
      <c r="C95" s="76"/>
      <c r="D95" s="67" t="s">
        <v>299</v>
      </c>
      <c r="E95" s="61"/>
      <c r="F95" s="77" t="s">
        <v>299</v>
      </c>
    </row>
    <row r="96" spans="1:6" ht="12.75">
      <c r="A96" s="61"/>
      <c r="B96" s="61"/>
      <c r="C96" s="67" t="s">
        <v>300</v>
      </c>
      <c r="D96" s="67" t="s">
        <v>301</v>
      </c>
      <c r="E96" s="130" t="s">
        <v>300</v>
      </c>
      <c r="F96" s="67" t="s">
        <v>301</v>
      </c>
    </row>
    <row r="97" spans="1:6" ht="12.75">
      <c r="A97" s="61"/>
      <c r="B97" s="61"/>
      <c r="C97" s="67" t="s">
        <v>319</v>
      </c>
      <c r="D97" s="67" t="s">
        <v>319</v>
      </c>
      <c r="E97" s="67" t="s">
        <v>324</v>
      </c>
      <c r="F97" s="67" t="s">
        <v>325</v>
      </c>
    </row>
    <row r="98" spans="1:6" ht="12.75">
      <c r="A98" s="61"/>
      <c r="B98" s="61"/>
      <c r="C98" s="68" t="s">
        <v>133</v>
      </c>
      <c r="D98" s="68" t="s">
        <v>134</v>
      </c>
      <c r="E98" s="68" t="s">
        <v>91</v>
      </c>
      <c r="F98" s="68" t="s">
        <v>93</v>
      </c>
    </row>
    <row r="99" spans="1:6" ht="12.75">
      <c r="A99" s="61"/>
      <c r="B99" s="61"/>
      <c r="C99" s="67" t="s">
        <v>254</v>
      </c>
      <c r="D99" s="67" t="s">
        <v>254</v>
      </c>
      <c r="E99" s="67" t="s">
        <v>254</v>
      </c>
      <c r="F99" s="67" t="s">
        <v>254</v>
      </c>
    </row>
    <row r="100" spans="1:6" ht="26.25" customHeight="1">
      <c r="A100" s="61"/>
      <c r="B100" s="112" t="s">
        <v>326</v>
      </c>
      <c r="C100" s="69">
        <v>-415542</v>
      </c>
      <c r="D100" s="69">
        <v>-258400</v>
      </c>
      <c r="E100" s="69">
        <v>-415542</v>
      </c>
      <c r="F100" s="69">
        <v>-258400</v>
      </c>
    </row>
    <row r="101" spans="1:6" ht="12.75">
      <c r="A101" s="61"/>
      <c r="B101" s="61" t="s">
        <v>327</v>
      </c>
      <c r="C101" s="69">
        <f>136669000+1920000+13600000+2500000</f>
        <v>154689000</v>
      </c>
      <c r="D101" s="69">
        <v>133719000</v>
      </c>
      <c r="E101" s="69">
        <f>C101</f>
        <v>154689000</v>
      </c>
      <c r="F101" s="69">
        <v>133719000</v>
      </c>
    </row>
    <row r="102" spans="1:6" ht="12.75">
      <c r="A102" s="61"/>
      <c r="B102" s="61" t="s">
        <v>328</v>
      </c>
      <c r="C102" s="89">
        <v>-0.27</v>
      </c>
      <c r="D102" s="89">
        <f>D100/D101*100</f>
        <v>-0.19324105026211683</v>
      </c>
      <c r="E102" s="89">
        <v>-0.27</v>
      </c>
      <c r="F102" s="89">
        <f>F100/F101*100</f>
        <v>-0.19324105026211683</v>
      </c>
    </row>
    <row r="103" spans="1:6" ht="12.75">
      <c r="A103" s="61"/>
      <c r="B103" s="98" t="s">
        <v>166</v>
      </c>
      <c r="C103" s="90" t="s">
        <v>263</v>
      </c>
      <c r="D103" s="90" t="s">
        <v>263</v>
      </c>
      <c r="E103" s="90" t="s">
        <v>263</v>
      </c>
      <c r="F103" s="90" t="s">
        <v>263</v>
      </c>
    </row>
    <row r="106" spans="1:2" s="8" customFormat="1" ht="12.75">
      <c r="A106" s="18" t="s">
        <v>198</v>
      </c>
      <c r="B106" s="8" t="s">
        <v>199</v>
      </c>
    </row>
    <row r="107" spans="2:6" s="122" customFormat="1" ht="36.75" customHeight="1">
      <c r="B107" s="376" t="s">
        <v>122</v>
      </c>
      <c r="C107" s="376"/>
      <c r="D107" s="376"/>
      <c r="E107" s="376"/>
      <c r="F107" s="376"/>
    </row>
    <row r="108" spans="2:6" s="122" customFormat="1" ht="29.25" customHeight="1">
      <c r="B108" s="376" t="s">
        <v>200</v>
      </c>
      <c r="C108" s="376"/>
      <c r="D108" s="376"/>
      <c r="E108" s="376"/>
      <c r="F108" s="376"/>
    </row>
    <row r="110" ht="12.75">
      <c r="B110" s="98" t="s">
        <v>201</v>
      </c>
    </row>
    <row r="113" spans="1:6" ht="26.25" customHeight="1">
      <c r="A113" s="64"/>
      <c r="B113" s="384" t="s">
        <v>94</v>
      </c>
      <c r="C113" s="384"/>
      <c r="D113" s="384"/>
      <c r="E113" s="384"/>
      <c r="F113" s="384"/>
    </row>
    <row r="114" spans="5:6" ht="22.5" customHeight="1">
      <c r="E114" s="293"/>
      <c r="F114" s="294" t="s">
        <v>95</v>
      </c>
    </row>
    <row r="115" spans="5:6" ht="12.75">
      <c r="E115" s="296" t="s">
        <v>145</v>
      </c>
      <c r="F115" s="294" t="s">
        <v>81</v>
      </c>
    </row>
    <row r="116" spans="5:6" ht="12.75" customHeight="1">
      <c r="E116" s="295" t="s">
        <v>79</v>
      </c>
      <c r="F116" s="295" t="s">
        <v>80</v>
      </c>
    </row>
    <row r="117" spans="5:6" ht="12.75">
      <c r="E117" s="295" t="s">
        <v>254</v>
      </c>
      <c r="F117" s="295" t="s">
        <v>254</v>
      </c>
    </row>
    <row r="118" ht="12.75">
      <c r="B118" s="98" t="s">
        <v>128</v>
      </c>
    </row>
    <row r="119" spans="2:6" ht="12.75">
      <c r="B119" s="98" t="s">
        <v>202</v>
      </c>
      <c r="C119" s="184"/>
      <c r="D119" s="184"/>
      <c r="E119" s="94">
        <f>E121-E120</f>
        <v>-14635888.8</v>
      </c>
      <c r="F119" s="131">
        <f>F121-F120</f>
        <v>-14149360.8</v>
      </c>
    </row>
    <row r="120" spans="2:6" ht="12.75">
      <c r="B120" s="98" t="s">
        <v>203</v>
      </c>
      <c r="C120" s="102"/>
      <c r="D120" s="102"/>
      <c r="E120" s="103">
        <f>154065-35398.2</f>
        <v>118666.8</v>
      </c>
      <c r="F120" s="103">
        <f>145829-35398.2</f>
        <v>110430.8</v>
      </c>
    </row>
    <row r="121" spans="3:6" ht="12.75">
      <c r="C121" s="102"/>
      <c r="D121" s="102"/>
      <c r="E121" s="102">
        <v>-14517222</v>
      </c>
      <c r="F121" s="131">
        <v>-14038930</v>
      </c>
    </row>
    <row r="122" spans="2:6" ht="16.5" customHeight="1">
      <c r="B122" s="98" t="s">
        <v>204</v>
      </c>
      <c r="C122" s="184"/>
      <c r="D122" s="184"/>
      <c r="E122" s="94">
        <f>E123-E121</f>
        <v>3245609.1584908646</v>
      </c>
      <c r="F122" s="131">
        <f>F123-F121</f>
        <v>3182859</v>
      </c>
    </row>
    <row r="123" spans="2:8" ht="13.5" thickBot="1">
      <c r="B123" s="98" t="s">
        <v>205</v>
      </c>
      <c r="C123" s="102"/>
      <c r="D123" s="102"/>
      <c r="E123" s="172">
        <f>Equity!J20</f>
        <v>-11271612.841509135</v>
      </c>
      <c r="F123" s="219">
        <v>-10856071</v>
      </c>
      <c r="H123" s="102"/>
    </row>
    <row r="124" ht="13.5" thickTop="1">
      <c r="B124" s="98"/>
    </row>
    <row r="125" ht="12.75">
      <c r="B125" s="98" t="s">
        <v>123</v>
      </c>
    </row>
    <row r="126" ht="12.75">
      <c r="B126" s="98" t="s">
        <v>206</v>
      </c>
    </row>
    <row r="127" ht="12.75">
      <c r="B127" s="98" t="s">
        <v>119</v>
      </c>
    </row>
    <row r="129" ht="12.75">
      <c r="B129" s="98" t="s">
        <v>120</v>
      </c>
    </row>
    <row r="130" ht="12.75">
      <c r="B130" s="98" t="s">
        <v>121</v>
      </c>
    </row>
  </sheetData>
  <sheetProtection/>
  <mergeCells count="32">
    <mergeCell ref="B61:F61"/>
    <mergeCell ref="B63:F63"/>
    <mergeCell ref="B57:F57"/>
    <mergeCell ref="B58:F58"/>
    <mergeCell ref="B107:F107"/>
    <mergeCell ref="B108:F108"/>
    <mergeCell ref="E94:F94"/>
    <mergeCell ref="C94:D94"/>
    <mergeCell ref="B92:E92"/>
    <mergeCell ref="B66:E66"/>
    <mergeCell ref="B82:E82"/>
    <mergeCell ref="B85:E85"/>
    <mergeCell ref="B113:F113"/>
    <mergeCell ref="B28:F28"/>
    <mergeCell ref="B48:F48"/>
    <mergeCell ref="B10:E10"/>
    <mergeCell ref="B86:E86"/>
    <mergeCell ref="B89:E89"/>
    <mergeCell ref="B91:E91"/>
    <mergeCell ref="B50:E50"/>
    <mergeCell ref="B53:E53"/>
    <mergeCell ref="B51:F51"/>
    <mergeCell ref="B9:F9"/>
    <mergeCell ref="B11:F11"/>
    <mergeCell ref="B15:F15"/>
    <mergeCell ref="B14:E14"/>
    <mergeCell ref="B17:E17"/>
    <mergeCell ref="B88:E88"/>
    <mergeCell ref="B54:F54"/>
    <mergeCell ref="B56:F56"/>
    <mergeCell ref="B67:F67"/>
    <mergeCell ref="B83:F83"/>
  </mergeCells>
  <printOptions/>
  <pageMargins left="0.75" right="0.75" top="0.76" bottom="0.47" header="0.5" footer="0.5"/>
  <pageSetup horizontalDpi="600" verticalDpi="600" orientation="portrait" scale="75" r:id="rId1"/>
  <rowBreaks count="2" manualBreakCount="2">
    <brk id="59" max="255"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Outblaze Limited</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outblaze</dc:creator>
  <cp:keywords/>
  <dc:description/>
  <cp:lastModifiedBy>LSCA</cp:lastModifiedBy>
  <cp:lastPrinted>2011-11-30T08:23:07Z</cp:lastPrinted>
  <dcterms:created xsi:type="dcterms:W3CDTF">2008-09-08T07:30:50Z</dcterms:created>
  <dcterms:modified xsi:type="dcterms:W3CDTF">2011-11-30T08:23:10Z</dcterms:modified>
  <cp:category/>
  <cp:version/>
  <cp:contentType/>
  <cp:contentStatus/>
</cp:coreProperties>
</file>